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0" yWindow="2370" windowWidth="25575" windowHeight="8205" tabRatio="733" activeTab="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день " sheetId="16" r:id="rId6"/>
    <sheet name="7 день " sheetId="17" r:id="rId7"/>
    <sheet name="8 день" sheetId="18" r:id="rId8"/>
    <sheet name="9 день" sheetId="19" r:id="rId9"/>
    <sheet name="10день" sheetId="20" r:id="rId10"/>
    <sheet name="11 день" sheetId="22" r:id="rId11"/>
    <sheet name="12 день " sheetId="23" r:id="rId12"/>
    <sheet name="13 день" sheetId="24" r:id="rId13"/>
    <sheet name="14 день " sheetId="25" r:id="rId14"/>
    <sheet name="15 день " sheetId="26" r:id="rId15"/>
    <sheet name="16 день " sheetId="28" r:id="rId16"/>
    <sheet name="17 день " sheetId="29" r:id="rId17"/>
    <sheet name="18 день " sheetId="30" r:id="rId18"/>
    <sheet name="19 день " sheetId="31" r:id="rId19"/>
    <sheet name="20 день " sheetId="32" r:id="rId20"/>
  </sheets>
  <externalReferences>
    <externalReference r:id="rId21"/>
  </externalReferences>
  <definedNames>
    <definedName name="_xlnm.Print_Area" localSheetId="17">'18 день '!$B$2:$T$30</definedName>
    <definedName name="_xlnm.Print_Area" localSheetId="6">'7 день '!$B$1:$U$26</definedName>
    <definedName name="_xlnm.Print_Area" localSheetId="7">'8 день'!$B$1:$W$31</definedName>
    <definedName name="_xlnm.Print_Area" localSheetId="8">'9 день'!$B$1:$V$25</definedName>
  </definedNames>
  <calcPr calcId="144525"/>
</workbook>
</file>

<file path=xl/calcChain.xml><?xml version="1.0" encoding="utf-8"?>
<calcChain xmlns="http://schemas.openxmlformats.org/spreadsheetml/2006/main">
  <c r="Y12" i="17" l="1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G12" i="17"/>
  <c r="Y27" i="32" l="1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G27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G25" i="32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G25" i="29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G25" i="10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G13" i="23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G13" i="18"/>
  <c r="Y14" i="11" l="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L16" i="11" s="1"/>
  <c r="K14" i="11"/>
  <c r="J14" i="11"/>
  <c r="I14" i="11"/>
  <c r="G14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L15" i="11" s="1"/>
  <c r="K13" i="11"/>
  <c r="J13" i="11"/>
  <c r="I13" i="11"/>
  <c r="G13" i="11"/>
  <c r="J11" i="6" l="1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I11" i="6"/>
  <c r="L25" i="22" l="1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G23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L24" i="22" s="1"/>
  <c r="K22" i="22"/>
  <c r="J22" i="22"/>
  <c r="I22" i="22"/>
  <c r="G22" i="22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L23" i="6" s="1"/>
  <c r="K21" i="6"/>
  <c r="J21" i="6"/>
  <c r="I21" i="6"/>
  <c r="G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L22" i="6" s="1"/>
  <c r="K20" i="6"/>
  <c r="J20" i="6"/>
  <c r="I20" i="6"/>
  <c r="G20" i="6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L18" i="31" s="1"/>
  <c r="K16" i="31"/>
  <c r="J16" i="31"/>
  <c r="I16" i="31"/>
  <c r="G16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L17" i="31" s="1"/>
  <c r="K15" i="31"/>
  <c r="J15" i="31"/>
  <c r="I15" i="31"/>
  <c r="G15" i="31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L16" i="30" s="1"/>
  <c r="K14" i="30"/>
  <c r="J14" i="30"/>
  <c r="I14" i="30"/>
  <c r="G14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L15" i="30" s="1"/>
  <c r="K13" i="30"/>
  <c r="J13" i="30"/>
  <c r="I13" i="30"/>
  <c r="G13" i="30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L16" i="23" s="1"/>
  <c r="K14" i="23"/>
  <c r="J14" i="23"/>
  <c r="I14" i="23"/>
  <c r="G14" i="23"/>
  <c r="L15" i="23"/>
  <c r="L15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G13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L14" i="19" s="1"/>
  <c r="K12" i="19"/>
  <c r="J12" i="19"/>
  <c r="I12" i="19"/>
  <c r="G12" i="19"/>
  <c r="L16" i="18"/>
  <c r="G14" i="18"/>
  <c r="L15" i="18"/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L13" i="14" s="1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L28" i="30" s="1"/>
  <c r="K27" i="30"/>
  <c r="J27" i="30"/>
  <c r="I27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L26" i="30" s="1"/>
  <c r="K25" i="30"/>
  <c r="J25" i="30"/>
  <c r="I25" i="30"/>
  <c r="G27" i="30"/>
  <c r="G25" i="30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L28" i="29" s="1"/>
  <c r="K27" i="29"/>
  <c r="J27" i="29"/>
  <c r="I27" i="29"/>
  <c r="L26" i="29"/>
  <c r="G27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G24" i="23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G23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L28" i="32" l="1"/>
  <c r="L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L24" i="24"/>
  <c r="L22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G21" i="24"/>
  <c r="L25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G20" i="13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L28" i="10" s="1"/>
  <c r="K26" i="10"/>
  <c r="J26" i="10"/>
  <c r="I26" i="10"/>
  <c r="L27" i="10"/>
  <c r="G26" i="10"/>
  <c r="L24" i="11" l="1"/>
  <c r="L25" i="11" s="1"/>
  <c r="L21" i="13"/>
  <c r="N24" i="11"/>
  <c r="I24" i="11"/>
  <c r="Y11" i="26" l="1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Y24" i="11" l="1"/>
  <c r="X24" i="11"/>
  <c r="W24" i="11"/>
  <c r="V24" i="11"/>
  <c r="U24" i="11"/>
  <c r="T24" i="11"/>
  <c r="S24" i="11"/>
  <c r="R24" i="11"/>
  <c r="Q24" i="11"/>
  <c r="P24" i="11"/>
  <c r="O24" i="11"/>
  <c r="M24" i="11"/>
  <c r="K24" i="11"/>
  <c r="J24" i="11"/>
  <c r="Y12" i="16" l="1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1" i="6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4" i="19" l="1"/>
  <c r="L27" i="31" l="1"/>
  <c r="L12" i="28"/>
  <c r="G21" i="28"/>
  <c r="L12" i="26"/>
  <c r="L25" i="25"/>
  <c r="L12" i="25"/>
  <c r="L13" i="25" s="1"/>
  <c r="G12" i="25"/>
  <c r="L12" i="24"/>
  <c r="G21" i="14"/>
  <c r="G11" i="13"/>
  <c r="G24" i="11"/>
  <c r="G14" i="10"/>
  <c r="G13" i="10"/>
  <c r="L11" i="13"/>
  <c r="L15" i="10" l="1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L13" i="22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Y11" i="13" l="1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L13" i="28" l="1"/>
  <c r="L13" i="17" l="1"/>
  <c r="L12" i="6" l="1"/>
  <c r="L22" i="28" l="1"/>
  <c r="L28" i="18" l="1"/>
  <c r="L22" i="14" l="1"/>
</calcChain>
</file>

<file path=xl/sharedStrings.xml><?xml version="1.0" encoding="utf-8"?>
<sst xmlns="http://schemas.openxmlformats.org/spreadsheetml/2006/main" count="1482" uniqueCount="180">
  <si>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</si>
  <si>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</si>
  <si>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</si>
  <si>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</si>
  <si>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</si>
  <si>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</si>
  <si>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</si>
  <si>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</si>
  <si>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</si>
  <si>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</si>
  <si>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</si>
  <si>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</si>
  <si>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</si>
  <si>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</si>
  <si>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</si>
  <si>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</si>
  <si>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</si>
  <si>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</si>
  <si>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</si>
  <si>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</si>
  <si>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</si>
  <si>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</si>
  <si>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</si>
  <si>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</si>
  <si>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</si>
  <si>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</si>
  <si>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</si>
  <si>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</si>
  <si>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</si>
  <si>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</si>
  <si>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</si>
  <si>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</si>
  <si>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</si>
  <si>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</si>
  <si>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</si>
  <si>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</si>
  <si>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</si>
  <si>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</si>
  <si>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</si>
  <si>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</si>
  <si>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</si>
  <si>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</si>
  <si>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</si>
  <si>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</si>
  <si>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</si>
  <si>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</si>
  <si>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</si>
  <si>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</si>
  <si>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</si>
  <si>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</si>
  <si>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</si>
  <si>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</si>
  <si>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</si>
  <si>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</si>
  <si>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Рис отварной  с маслом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</si>
  <si>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</si>
  <si>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</si>
  <si>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</si>
  <si>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</si>
  <si>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</si>
  <si>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</si>
  <si>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</si>
  <si>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</si>
  <si>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</si>
  <si>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</si>
  <si>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</si>
  <si>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</si>
  <si>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</si>
  <si>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</si>
  <si>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</si>
  <si>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Компот из  сухофруктов</t>
  </si>
  <si>
    <t>Закуска</t>
  </si>
  <si>
    <t xml:space="preserve"> 2 блюдо</t>
  </si>
  <si>
    <t>Гарнир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</si>
  <si>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</si>
  <si>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</si>
  <si>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</si>
  <si>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</si>
  <si>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</si>
  <si>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</si>
  <si>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</si>
  <si>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</si>
  <si>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</si>
  <si>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</si>
  <si>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</si>
  <si>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</si>
  <si>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Каша  рисовая молочная с маслом</t>
  </si>
  <si>
    <t>Чай с шиповником</t>
  </si>
  <si>
    <t>Сок фруктовый (персиковый)</t>
  </si>
  <si>
    <t>Доля суточной потребности в энерги, %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</si>
  <si>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</si>
  <si>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</si>
  <si>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</si>
  <si>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</si>
  <si>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</si>
  <si>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</si>
  <si>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</si>
  <si>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</si>
  <si>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</si>
  <si>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</si>
  <si>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</si>
  <si>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</si>
  <si>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</si>
  <si>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</si>
  <si>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</si>
  <si>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</si>
  <si>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</si>
  <si>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</si>
  <si>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</si>
  <si>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</si>
  <si>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</si>
  <si>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</si>
  <si>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</si>
  <si>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</si>
  <si>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</si>
  <si>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</si>
  <si>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</si>
  <si>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</si>
  <si>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</si>
  <si>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</si>
  <si>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</si>
  <si>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</si>
  <si>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</si>
  <si>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</si>
  <si>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</si>
  <si>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</si>
  <si>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</si>
  <si>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</si>
  <si>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</si>
  <si>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</si>
  <si>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</si>
  <si>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</si>
  <si>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</si>
  <si>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</si>
  <si>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Молочный десерт</t>
  </si>
  <si>
    <t>№ рецептуры</t>
  </si>
  <si>
    <t>Энергетическая ценность, ккал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</si>
  <si>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</si>
  <si>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</si>
  <si>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</si>
  <si>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</si>
  <si>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</si>
  <si>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</si>
  <si>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</si>
  <si>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</si>
  <si>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</si>
  <si>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</si>
  <si>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</si>
  <si>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</si>
  <si>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</si>
  <si>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</si>
  <si>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</si>
  <si>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</si>
  <si>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</si>
  <si>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</si>
  <si>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</si>
  <si>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</si>
  <si>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</si>
  <si>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</si>
  <si>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</si>
  <si>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</si>
  <si>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</si>
  <si>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</si>
  <si>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</si>
  <si>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</si>
  <si>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</si>
  <si>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</si>
  <si>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</si>
  <si>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</si>
  <si>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</si>
  <si>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>Пельмени отварные с маслом и зеленью</t>
  </si>
  <si>
    <t>Жаркое с мясом (свинина)</t>
  </si>
  <si>
    <t>Компот фруктово - ягодный (вишня)</t>
  </si>
  <si>
    <t>Кофейный напиток с молоком</t>
  </si>
  <si>
    <t>Масло сливочное порциями</t>
  </si>
  <si>
    <t>Масло сливочное  шоколадное порциями</t>
  </si>
  <si>
    <t>Компот фруктово - ягодный (клубника)</t>
  </si>
  <si>
    <t>Компот фруктово - ягодный (смородина)</t>
  </si>
  <si>
    <t>Рассольник с мясом и сметаной</t>
  </si>
  <si>
    <t>Рыба запеченная под сырно - овощной шапкой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</si>
</sst>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42" xfId="0" applyFont="1" applyBorder="1"/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10" fillId="0" borderId="5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12" fillId="2" borderId="1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7" fillId="3" borderId="35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5" fillId="2" borderId="50" xfId="0" applyFont="1" applyFill="1" applyBorder="1" applyAlignment="1">
      <alignment wrapText="1"/>
    </xf>
    <xf numFmtId="0" fontId="10" fillId="0" borderId="50" xfId="0" applyFont="1" applyFill="1" applyBorder="1" applyAlignment="1"/>
    <xf numFmtId="0" fontId="10" fillId="0" borderId="50" xfId="0" applyFont="1" applyFill="1" applyBorder="1" applyAlignment="1">
      <alignment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30" xfId="0" applyFont="1" applyFill="1" applyBorder="1"/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50" xfId="0" applyFont="1" applyFill="1" applyBorder="1" applyAlignment="1">
      <alignment horizontal="left" wrapText="1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0" fontId="18" fillId="2" borderId="50" xfId="0" applyFont="1" applyFill="1" applyBorder="1" applyAlignment="1">
      <alignment horizontal="center"/>
    </xf>
    <xf numFmtId="0" fontId="7" fillId="2" borderId="50" xfId="0" applyFont="1" applyFill="1" applyBorder="1" applyAlignment="1"/>
    <xf numFmtId="0" fontId="18" fillId="2" borderId="53" xfId="0" applyFont="1" applyFill="1" applyBorder="1" applyAlignment="1">
      <alignment horizontal="center"/>
    </xf>
    <xf numFmtId="0" fontId="7" fillId="2" borderId="51" xfId="0" applyFont="1" applyFill="1" applyBorder="1"/>
    <xf numFmtId="0" fontId="5" fillId="2" borderId="51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 wrapText="1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3" borderId="36" xfId="0" applyNumberFormat="1" applyFont="1" applyFill="1" applyBorder="1" applyAlignment="1">
      <alignment horizontal="center"/>
    </xf>
    <xf numFmtId="0" fontId="7" fillId="4" borderId="51" xfId="0" applyFont="1" applyFill="1" applyBorder="1" applyAlignment="1">
      <alignment horizontal="left"/>
    </xf>
    <xf numFmtId="0" fontId="18" fillId="4" borderId="50" xfId="0" applyFont="1" applyFill="1" applyBorder="1" applyAlignment="1">
      <alignment horizontal="center"/>
    </xf>
    <xf numFmtId="0" fontId="18" fillId="3" borderId="50" xfId="0" applyFont="1" applyFill="1" applyBorder="1" applyAlignment="1">
      <alignment horizontal="center"/>
    </xf>
    <xf numFmtId="0" fontId="18" fillId="0" borderId="50" xfId="0" applyFont="1" applyBorder="1" applyAlignment="1">
      <alignment horizontal="center"/>
    </xf>
    <xf numFmtId="164" fontId="6" fillId="4" borderId="36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8" fillId="4" borderId="53" xfId="0" applyFont="1" applyFill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47" xfId="0" applyFont="1" applyFill="1" applyBorder="1"/>
    <xf numFmtId="0" fontId="10" fillId="4" borderId="32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left"/>
    </xf>
    <xf numFmtId="0" fontId="10" fillId="4" borderId="42" xfId="0" applyFont="1" applyFill="1" applyBorder="1" applyAlignment="1">
      <alignment horizontal="left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3" borderId="50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right"/>
    </xf>
    <xf numFmtId="0" fontId="7" fillId="3" borderId="50" xfId="0" applyFont="1" applyFill="1" applyBorder="1" applyAlignment="1"/>
    <xf numFmtId="0" fontId="7" fillId="4" borderId="50" xfId="0" applyFont="1" applyFill="1" applyBorder="1" applyAlignment="1"/>
    <xf numFmtId="0" fontId="7" fillId="4" borderId="51" xfId="0" applyFont="1" applyFill="1" applyBorder="1" applyAlignment="1"/>
    <xf numFmtId="0" fontId="10" fillId="2" borderId="35" xfId="0" applyFont="1" applyFill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164" fontId="5" fillId="2" borderId="65" xfId="0" applyNumberFormat="1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6" fillId="3" borderId="38" xfId="0" applyFont="1" applyFill="1" applyBorder="1" applyAlignment="1">
      <alignment horizontal="center"/>
    </xf>
    <xf numFmtId="0" fontId="0" fillId="0" borderId="47" xfId="0" applyFont="1" applyBorder="1"/>
    <xf numFmtId="0" fontId="0" fillId="0" borderId="46" xfId="0" applyBorder="1"/>
    <xf numFmtId="0" fontId="12" fillId="2" borderId="50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 wrapText="1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16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18" fillId="2" borderId="36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5" fillId="4" borderId="36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7 день"/>
      <sheetName val="16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zoomScale="60" zoomScaleNormal="60" workbookViewId="0">
      <selection activeCell="AD13" sqref="AD13"/>
    </sheetView>
  </sheetViews>
  <sheetFormatPr defaultRowHeight="15" x14ac:dyDescent="0.25"/>
  <cols>
    <col min="2" max="3" width="19.85546875" customWidth="1"/>
    <col min="4" max="4" width="20.5703125" style="5" customWidth="1"/>
    <col min="5" max="5" width="21.140625" customWidth="1"/>
    <col min="6" max="6" width="55.7109375" customWidth="1"/>
    <col min="7" max="7" width="15.7109375" customWidth="1"/>
    <col min="8" max="8" width="13.5703125" customWidth="1"/>
    <col min="10" max="10" width="11.28515625" customWidth="1"/>
    <col min="11" max="11" width="17.42578125" customWidth="1"/>
    <col min="12" max="12" width="24.5703125" customWidth="1"/>
    <col min="13" max="13" width="11.28515625" customWidth="1"/>
    <col min="17" max="17" width="11.5703125" customWidth="1"/>
    <col min="18" max="18" width="12.28515625" customWidth="1"/>
    <col min="23" max="23" width="12" customWidth="1"/>
    <col min="24" max="24" width="11.140625" bestFit="1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32">
        <v>1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.5" thickBot="1" x14ac:dyDescent="0.3">
      <c r="B4" s="892" t="s">
        <v>0</v>
      </c>
      <c r="C4" s="892"/>
      <c r="D4" s="894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ht="46.5" thickBot="1" x14ac:dyDescent="0.3">
      <c r="B5" s="893"/>
      <c r="C5" s="897"/>
      <c r="D5" s="893"/>
      <c r="E5" s="893"/>
      <c r="F5" s="893"/>
      <c r="G5" s="893"/>
      <c r="H5" s="893"/>
      <c r="I5" s="107" t="s">
        <v>26</v>
      </c>
      <c r="J5" s="388" t="s">
        <v>27</v>
      </c>
      <c r="K5" s="509" t="s">
        <v>28</v>
      </c>
      <c r="L5" s="896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ht="34.5" customHeight="1" x14ac:dyDescent="0.25">
      <c r="B6" s="561" t="s">
        <v>5</v>
      </c>
      <c r="C6" s="116"/>
      <c r="D6" s="459"/>
      <c r="E6" s="789" t="s">
        <v>19</v>
      </c>
      <c r="F6" s="790" t="s">
        <v>138</v>
      </c>
      <c r="G6" s="789">
        <v>100</v>
      </c>
      <c r="H6" s="791"/>
      <c r="I6" s="364">
        <v>4.4400000000000004</v>
      </c>
      <c r="J6" s="312">
        <v>6.31</v>
      </c>
      <c r="K6" s="365">
        <v>41.44</v>
      </c>
      <c r="L6" s="792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290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25">
      <c r="B7" s="561"/>
      <c r="C7" s="111"/>
      <c r="D7" s="89">
        <v>56</v>
      </c>
      <c r="E7" s="112" t="s">
        <v>55</v>
      </c>
      <c r="F7" s="537" t="s">
        <v>86</v>
      </c>
      <c r="G7" s="198">
        <v>205</v>
      </c>
      <c r="H7" s="89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25">
      <c r="B8" s="561"/>
      <c r="C8" s="111"/>
      <c r="D8" s="442">
        <v>114</v>
      </c>
      <c r="E8" s="89" t="s">
        <v>41</v>
      </c>
      <c r="F8" s="135" t="s">
        <v>47</v>
      </c>
      <c r="G8" s="518">
        <v>200</v>
      </c>
      <c r="H8" s="112"/>
      <c r="I8" s="19">
        <v>0.2</v>
      </c>
      <c r="J8" s="20">
        <v>0</v>
      </c>
      <c r="K8" s="21">
        <v>11</v>
      </c>
      <c r="L8" s="167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25">
      <c r="B9" s="561"/>
      <c r="C9" s="111"/>
      <c r="D9" s="445">
        <v>121</v>
      </c>
      <c r="E9" s="89" t="s">
        <v>13</v>
      </c>
      <c r="F9" s="135" t="s">
        <v>46</v>
      </c>
      <c r="G9" s="198">
        <v>20</v>
      </c>
      <c r="H9" s="112"/>
      <c r="I9" s="19">
        <v>1.44</v>
      </c>
      <c r="J9" s="20">
        <v>0.13</v>
      </c>
      <c r="K9" s="21">
        <v>9.83</v>
      </c>
      <c r="L9" s="250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25">
      <c r="B10" s="561"/>
      <c r="C10" s="111"/>
      <c r="D10" s="442">
        <v>120</v>
      </c>
      <c r="E10" s="112" t="s">
        <v>14</v>
      </c>
      <c r="F10" s="179" t="s">
        <v>12</v>
      </c>
      <c r="G10" s="112">
        <v>20</v>
      </c>
      <c r="H10" s="89"/>
      <c r="I10" s="238">
        <v>1.1399999999999999</v>
      </c>
      <c r="J10" s="20">
        <v>0.22</v>
      </c>
      <c r="K10" s="46">
        <v>7.44</v>
      </c>
      <c r="L10" s="34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25">
      <c r="B11" s="561"/>
      <c r="C11" s="111"/>
      <c r="D11" s="442"/>
      <c r="E11" s="112"/>
      <c r="F11" s="153" t="s">
        <v>20</v>
      </c>
      <c r="G11" s="231">
        <f>SUM(G6:G10)</f>
        <v>545</v>
      </c>
      <c r="H11" s="89"/>
      <c r="I11" s="175">
        <f>I6+I7+I8+I9+I10</f>
        <v>13.53</v>
      </c>
      <c r="J11" s="175">
        <f t="shared" ref="J11:Y11" si="0">J6+J7+J8+J9+J10</f>
        <v>13.810000000000002</v>
      </c>
      <c r="K11" s="175">
        <f t="shared" si="0"/>
        <v>101.3</v>
      </c>
      <c r="L11" s="175">
        <f t="shared" si="0"/>
        <v>595.20000000000005</v>
      </c>
      <c r="M11" s="175">
        <f t="shared" si="0"/>
        <v>0.21</v>
      </c>
      <c r="N11" s="175">
        <f t="shared" si="0"/>
        <v>0.10400000000000001</v>
      </c>
      <c r="O11" s="175">
        <f t="shared" si="0"/>
        <v>2.54</v>
      </c>
      <c r="P11" s="175">
        <f t="shared" si="0"/>
        <v>52.4</v>
      </c>
      <c r="Q11" s="175">
        <f t="shared" si="0"/>
        <v>0.18</v>
      </c>
      <c r="R11" s="175">
        <f t="shared" si="0"/>
        <v>223.99</v>
      </c>
      <c r="S11" s="175">
        <f t="shared" si="0"/>
        <v>284.96999999999997</v>
      </c>
      <c r="T11" s="175">
        <f t="shared" si="0"/>
        <v>75.64</v>
      </c>
      <c r="U11" s="175">
        <f t="shared" si="0"/>
        <v>3.38</v>
      </c>
      <c r="V11" s="175">
        <f t="shared" si="0"/>
        <v>429.31</v>
      </c>
      <c r="W11" s="175">
        <f t="shared" si="0"/>
        <v>1.61E-2</v>
      </c>
      <c r="X11" s="175">
        <f t="shared" si="0"/>
        <v>8.0999999999999996E-3</v>
      </c>
      <c r="Y11" s="175">
        <f t="shared" si="0"/>
        <v>5.2000000000000005E-2</v>
      </c>
    </row>
    <row r="12" spans="2:25" ht="34.5" customHeight="1" thickBot="1" x14ac:dyDescent="0.3">
      <c r="B12" s="561"/>
      <c r="C12" s="292"/>
      <c r="D12" s="442"/>
      <c r="E12" s="112"/>
      <c r="F12" s="153" t="s">
        <v>21</v>
      </c>
      <c r="G12" s="112"/>
      <c r="H12" s="89"/>
      <c r="I12" s="177"/>
      <c r="J12" s="51"/>
      <c r="K12" s="102"/>
      <c r="L12" s="358">
        <f>L11/23.5</f>
        <v>25.327659574468086</v>
      </c>
      <c r="M12" s="177"/>
      <c r="N12" s="132"/>
      <c r="O12" s="359"/>
      <c r="P12" s="359"/>
      <c r="Q12" s="360"/>
      <c r="R12" s="361"/>
      <c r="S12" s="359"/>
      <c r="T12" s="359"/>
      <c r="U12" s="359"/>
      <c r="V12" s="359"/>
      <c r="W12" s="359"/>
      <c r="X12" s="359"/>
      <c r="Y12" s="360"/>
    </row>
    <row r="13" spans="2:25" ht="34.5" customHeight="1" x14ac:dyDescent="0.25">
      <c r="B13" s="535" t="s">
        <v>6</v>
      </c>
      <c r="C13" s="441"/>
      <c r="D13" s="325">
        <v>137</v>
      </c>
      <c r="E13" s="554" t="s">
        <v>19</v>
      </c>
      <c r="F13" s="714" t="s">
        <v>139</v>
      </c>
      <c r="G13" s="793">
        <v>100</v>
      </c>
      <c r="H13" s="131"/>
      <c r="I13" s="291">
        <v>0.8</v>
      </c>
      <c r="J13" s="49">
        <v>0.2</v>
      </c>
      <c r="K13" s="322">
        <v>7.5</v>
      </c>
      <c r="L13" s="794">
        <v>38</v>
      </c>
      <c r="M13" s="290">
        <v>0.06</v>
      </c>
      <c r="N13" s="291">
        <v>0.03</v>
      </c>
      <c r="O13" s="49">
        <v>38</v>
      </c>
      <c r="P13" s="49">
        <v>10</v>
      </c>
      <c r="Q13" s="50">
        <v>0</v>
      </c>
      <c r="R13" s="290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ht="34.5" customHeight="1" x14ac:dyDescent="0.25">
      <c r="B14" s="534"/>
      <c r="C14" s="122"/>
      <c r="D14" s="442">
        <v>30</v>
      </c>
      <c r="E14" s="112" t="s">
        <v>8</v>
      </c>
      <c r="F14" s="179" t="s">
        <v>15</v>
      </c>
      <c r="G14" s="112">
        <v>200</v>
      </c>
      <c r="H14" s="89"/>
      <c r="I14" s="238">
        <v>6</v>
      </c>
      <c r="J14" s="20">
        <v>6.28</v>
      </c>
      <c r="K14" s="46">
        <v>7.12</v>
      </c>
      <c r="L14" s="236">
        <v>109.74</v>
      </c>
      <c r="M14" s="238">
        <v>0.06</v>
      </c>
      <c r="N14" s="19">
        <v>0.08</v>
      </c>
      <c r="O14" s="20">
        <v>9.92</v>
      </c>
      <c r="P14" s="20">
        <v>121</v>
      </c>
      <c r="Q14" s="46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ht="34.5" customHeight="1" x14ac:dyDescent="0.25">
      <c r="B15" s="536"/>
      <c r="C15" s="576"/>
      <c r="D15" s="442">
        <v>504</v>
      </c>
      <c r="E15" s="112" t="s">
        <v>9</v>
      </c>
      <c r="F15" s="179" t="s">
        <v>162</v>
      </c>
      <c r="G15" s="112">
        <v>250</v>
      </c>
      <c r="H15" s="89"/>
      <c r="I15" s="238">
        <v>26.9</v>
      </c>
      <c r="J15" s="20">
        <v>33.159999999999997</v>
      </c>
      <c r="K15" s="46">
        <v>40.369999999999997</v>
      </c>
      <c r="L15" s="236">
        <v>567.08000000000004</v>
      </c>
      <c r="M15" s="238">
        <v>0.1</v>
      </c>
      <c r="N15" s="19">
        <v>0.19</v>
      </c>
      <c r="O15" s="20">
        <v>1.33</v>
      </c>
      <c r="P15" s="20">
        <v>160</v>
      </c>
      <c r="Q15" s="46">
        <v>0</v>
      </c>
      <c r="R15" s="238">
        <v>22.6</v>
      </c>
      <c r="S15" s="20">
        <v>299.75</v>
      </c>
      <c r="T15" s="20">
        <v>56.55</v>
      </c>
      <c r="U15" s="20">
        <v>3.78</v>
      </c>
      <c r="V15" s="20">
        <v>461.65</v>
      </c>
      <c r="W15" s="20">
        <v>0.01</v>
      </c>
      <c r="X15" s="20">
        <v>7.7499999999999999E-3</v>
      </c>
      <c r="Y15" s="46">
        <v>0.1</v>
      </c>
    </row>
    <row r="16" spans="2:25" ht="34.5" customHeight="1" x14ac:dyDescent="0.25">
      <c r="B16" s="536"/>
      <c r="C16" s="612" t="s">
        <v>65</v>
      </c>
      <c r="D16" s="398">
        <v>98</v>
      </c>
      <c r="E16" s="156" t="s">
        <v>17</v>
      </c>
      <c r="F16" s="866" t="s">
        <v>16</v>
      </c>
      <c r="G16" s="526">
        <v>200</v>
      </c>
      <c r="H16" s="141"/>
      <c r="I16" s="269">
        <v>0.4</v>
      </c>
      <c r="J16" s="59">
        <v>0</v>
      </c>
      <c r="K16" s="60">
        <v>27</v>
      </c>
      <c r="L16" s="706">
        <v>59.48</v>
      </c>
      <c r="M16" s="269">
        <v>0</v>
      </c>
      <c r="N16" s="58">
        <v>0</v>
      </c>
      <c r="O16" s="59">
        <v>1.4</v>
      </c>
      <c r="P16" s="59">
        <v>0</v>
      </c>
      <c r="Q16" s="60">
        <v>0</v>
      </c>
      <c r="R16" s="269">
        <v>0.21</v>
      </c>
      <c r="S16" s="59">
        <v>0</v>
      </c>
      <c r="T16" s="59">
        <v>0</v>
      </c>
      <c r="U16" s="59">
        <v>0.02</v>
      </c>
      <c r="V16" s="59">
        <v>0.2</v>
      </c>
      <c r="W16" s="59">
        <v>0</v>
      </c>
      <c r="X16" s="59">
        <v>0</v>
      </c>
      <c r="Y16" s="60">
        <v>0</v>
      </c>
    </row>
    <row r="17" spans="2:25" ht="34.5" customHeight="1" x14ac:dyDescent="0.25">
      <c r="B17" s="536"/>
      <c r="C17" s="613" t="s">
        <v>105</v>
      </c>
      <c r="D17" s="486">
        <v>97</v>
      </c>
      <c r="E17" s="157" t="s">
        <v>17</v>
      </c>
      <c r="F17" s="865" t="s">
        <v>177</v>
      </c>
      <c r="G17" s="157">
        <v>200</v>
      </c>
      <c r="H17" s="142"/>
      <c r="I17" s="210">
        <v>0.19</v>
      </c>
      <c r="J17" s="65">
        <v>7.0000000000000007E-2</v>
      </c>
      <c r="K17" s="96">
        <v>14.95</v>
      </c>
      <c r="L17" s="784">
        <v>61.78</v>
      </c>
      <c r="M17" s="210">
        <v>0</v>
      </c>
      <c r="N17" s="64">
        <v>0.01</v>
      </c>
      <c r="O17" s="65">
        <v>16</v>
      </c>
      <c r="P17" s="65">
        <v>0</v>
      </c>
      <c r="Q17" s="96">
        <v>0</v>
      </c>
      <c r="R17" s="64">
        <v>6.73</v>
      </c>
      <c r="S17" s="65">
        <v>5.74</v>
      </c>
      <c r="T17" s="65">
        <v>5.39</v>
      </c>
      <c r="U17" s="64">
        <v>0.44</v>
      </c>
      <c r="V17" s="65">
        <v>58.47</v>
      </c>
      <c r="W17" s="65">
        <v>1.8000000000000001E-4</v>
      </c>
      <c r="X17" s="64">
        <v>1.9000000000000001E-4</v>
      </c>
      <c r="Y17" s="96">
        <v>0</v>
      </c>
    </row>
    <row r="18" spans="2:25" ht="34.5" customHeight="1" x14ac:dyDescent="0.25">
      <c r="B18" s="536"/>
      <c r="C18" s="576"/>
      <c r="D18" s="445">
        <v>119</v>
      </c>
      <c r="E18" s="112" t="s">
        <v>13</v>
      </c>
      <c r="F18" s="179" t="s">
        <v>50</v>
      </c>
      <c r="G18" s="198">
        <v>20</v>
      </c>
      <c r="H18" s="89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25">
      <c r="B19" s="536"/>
      <c r="C19" s="576"/>
      <c r="D19" s="442">
        <v>120</v>
      </c>
      <c r="E19" s="112" t="s">
        <v>14</v>
      </c>
      <c r="F19" s="179" t="s">
        <v>43</v>
      </c>
      <c r="G19" s="112">
        <v>20</v>
      </c>
      <c r="H19" s="89"/>
      <c r="I19" s="238">
        <v>1.1399999999999999</v>
      </c>
      <c r="J19" s="20">
        <v>0.22</v>
      </c>
      <c r="K19" s="46">
        <v>7.44</v>
      </c>
      <c r="L19" s="23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25">
      <c r="B20" s="536"/>
      <c r="C20" s="612" t="s">
        <v>65</v>
      </c>
      <c r="D20" s="141"/>
      <c r="E20" s="424"/>
      <c r="F20" s="646" t="s">
        <v>20</v>
      </c>
      <c r="G20" s="255">
        <f>G13+G14+G15+G16+G18+G19</f>
        <v>790</v>
      </c>
      <c r="H20" s="380"/>
      <c r="I20" s="380">
        <f t="shared" ref="I20:Y20" si="1">I13+I14+I15+I16+I18+I19</f>
        <v>36.639999999999993</v>
      </c>
      <c r="J20" s="350">
        <f t="shared" si="1"/>
        <v>40</v>
      </c>
      <c r="K20" s="605">
        <f t="shared" si="1"/>
        <v>98.22999999999999</v>
      </c>
      <c r="L20" s="349">
        <f t="shared" si="1"/>
        <v>858.56000000000006</v>
      </c>
      <c r="M20" s="380">
        <f t="shared" si="1"/>
        <v>0.26</v>
      </c>
      <c r="N20" s="350">
        <f t="shared" si="1"/>
        <v>0.33</v>
      </c>
      <c r="O20" s="350">
        <f t="shared" si="1"/>
        <v>50.73</v>
      </c>
      <c r="P20" s="350">
        <f t="shared" si="1"/>
        <v>291</v>
      </c>
      <c r="Q20" s="605">
        <f t="shared" si="1"/>
        <v>8.0000000000000002E-3</v>
      </c>
      <c r="R20" s="380">
        <f t="shared" si="1"/>
        <v>109.10999999999999</v>
      </c>
      <c r="S20" s="350">
        <f t="shared" si="1"/>
        <v>463.95000000000005</v>
      </c>
      <c r="T20" s="350">
        <f t="shared" si="1"/>
        <v>109.95</v>
      </c>
      <c r="U20" s="350">
        <f t="shared" si="1"/>
        <v>6.12</v>
      </c>
      <c r="V20" s="350">
        <f t="shared" si="1"/>
        <v>1038.75</v>
      </c>
      <c r="W20" s="350">
        <f t="shared" si="1"/>
        <v>1.89E-2</v>
      </c>
      <c r="X20" s="350">
        <f t="shared" si="1"/>
        <v>1.085E-2</v>
      </c>
      <c r="Y20" s="454">
        <f t="shared" si="1"/>
        <v>0.29400000000000004</v>
      </c>
    </row>
    <row r="21" spans="2:25" ht="34.5" customHeight="1" x14ac:dyDescent="0.25">
      <c r="B21" s="536"/>
      <c r="C21" s="613" t="s">
        <v>105</v>
      </c>
      <c r="D21" s="444"/>
      <c r="E21" s="548"/>
      <c r="F21" s="647" t="s">
        <v>20</v>
      </c>
      <c r="G21" s="254">
        <f>G13+G14+G15+G17+G18+G19</f>
        <v>790</v>
      </c>
      <c r="H21" s="381"/>
      <c r="I21" s="256">
        <f t="shared" ref="I21:Y21" si="2">I13+I14+I15+I17+I18+I19</f>
        <v>36.429999999999993</v>
      </c>
      <c r="J21" s="366">
        <f t="shared" si="2"/>
        <v>40.07</v>
      </c>
      <c r="K21" s="606">
        <f t="shared" si="2"/>
        <v>86.179999999999993</v>
      </c>
      <c r="L21" s="367">
        <f t="shared" si="2"/>
        <v>860.86</v>
      </c>
      <c r="M21" s="256">
        <f t="shared" si="2"/>
        <v>0.26</v>
      </c>
      <c r="N21" s="366">
        <f t="shared" si="2"/>
        <v>0.34</v>
      </c>
      <c r="O21" s="366">
        <f t="shared" si="2"/>
        <v>65.33</v>
      </c>
      <c r="P21" s="366">
        <f t="shared" si="2"/>
        <v>291</v>
      </c>
      <c r="Q21" s="606">
        <f t="shared" si="2"/>
        <v>8.0000000000000002E-3</v>
      </c>
      <c r="R21" s="256">
        <f t="shared" si="2"/>
        <v>115.63</v>
      </c>
      <c r="S21" s="366">
        <f t="shared" si="2"/>
        <v>469.69000000000005</v>
      </c>
      <c r="T21" s="366">
        <f t="shared" si="2"/>
        <v>115.34</v>
      </c>
      <c r="U21" s="366">
        <f t="shared" si="2"/>
        <v>6.54</v>
      </c>
      <c r="V21" s="366">
        <f t="shared" si="2"/>
        <v>1097.02</v>
      </c>
      <c r="W21" s="366">
        <f t="shared" si="2"/>
        <v>1.908E-2</v>
      </c>
      <c r="X21" s="366">
        <f t="shared" si="2"/>
        <v>1.1039999999999999E-2</v>
      </c>
      <c r="Y21" s="396">
        <f t="shared" si="2"/>
        <v>0.29400000000000004</v>
      </c>
    </row>
    <row r="22" spans="2:25" ht="24.75" customHeight="1" x14ac:dyDescent="0.25">
      <c r="B22" s="868"/>
      <c r="C22" s="612" t="s">
        <v>65</v>
      </c>
      <c r="D22" s="399"/>
      <c r="E22" s="404"/>
      <c r="F22" s="646" t="s">
        <v>21</v>
      </c>
      <c r="G22" s="867"/>
      <c r="H22" s="399"/>
      <c r="I22" s="269"/>
      <c r="J22" s="59"/>
      <c r="K22" s="60"/>
      <c r="L22" s="474">
        <f>L20/23.5</f>
        <v>36.534468085106383</v>
      </c>
      <c r="M22" s="269"/>
      <c r="N22" s="59"/>
      <c r="O22" s="59"/>
      <c r="P22" s="59"/>
      <c r="Q22" s="98"/>
      <c r="R22" s="269"/>
      <c r="S22" s="59"/>
      <c r="T22" s="59"/>
      <c r="U22" s="59"/>
      <c r="V22" s="59"/>
      <c r="W22" s="59"/>
      <c r="X22" s="59"/>
      <c r="Y22" s="60"/>
    </row>
    <row r="23" spans="2:25" ht="33.75" customHeight="1" thickBot="1" x14ac:dyDescent="0.3">
      <c r="B23" s="869"/>
      <c r="C23" s="712" t="s">
        <v>105</v>
      </c>
      <c r="D23" s="143"/>
      <c r="E23" s="471"/>
      <c r="F23" s="830" t="s">
        <v>21</v>
      </c>
      <c r="G23" s="160"/>
      <c r="H23" s="143"/>
      <c r="I23" s="289"/>
      <c r="J23" s="283"/>
      <c r="K23" s="284"/>
      <c r="L23" s="478">
        <f>L21/23.5</f>
        <v>36.632340425531915</v>
      </c>
      <c r="M23" s="289"/>
      <c r="N23" s="283"/>
      <c r="O23" s="283"/>
      <c r="P23" s="283"/>
      <c r="Q23" s="447"/>
      <c r="R23" s="289"/>
      <c r="S23" s="283"/>
      <c r="T23" s="283"/>
      <c r="U23" s="283"/>
      <c r="V23" s="283"/>
      <c r="W23" s="283"/>
      <c r="X23" s="283"/>
      <c r="Y23" s="284"/>
    </row>
    <row r="26" spans="2:25" ht="15.75" x14ac:dyDescent="0.25">
      <c r="B26" s="557" t="s">
        <v>58</v>
      </c>
      <c r="C26" s="568"/>
      <c r="D26" s="568"/>
      <c r="E26" s="11"/>
    </row>
    <row r="27" spans="2:25" ht="15.75" x14ac:dyDescent="0.25">
      <c r="B27" s="558" t="s">
        <v>59</v>
      </c>
      <c r="C27" s="569"/>
      <c r="D27" s="569"/>
      <c r="E27" s="11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4" zoomScale="60" zoomScaleNormal="60" workbookViewId="0">
      <selection activeCell="D6" sqref="D6:D17"/>
    </sheetView>
  </sheetViews>
  <sheetFormatPr defaultRowHeight="15" x14ac:dyDescent="0.25"/>
  <cols>
    <col min="2" max="2" width="16.85546875" customWidth="1"/>
    <col min="3" max="3" width="16.85546875" style="5" customWidth="1"/>
    <col min="4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17" max="17" width="9.140625" customWidth="1"/>
    <col min="23" max="24" width="11.140625" bestFit="1" customWidth="1"/>
  </cols>
  <sheetData>
    <row r="2" spans="2:26" ht="23.25" x14ac:dyDescent="0.35">
      <c r="B2" s="531" t="s">
        <v>1</v>
      </c>
      <c r="C2" s="532"/>
      <c r="D2" s="532"/>
      <c r="E2" s="531" t="s">
        <v>3</v>
      </c>
      <c r="F2" s="531"/>
      <c r="G2" s="533" t="s">
        <v>2</v>
      </c>
      <c r="H2" s="559">
        <v>10</v>
      </c>
      <c r="I2" s="6"/>
      <c r="L2" s="8"/>
      <c r="M2" s="7"/>
      <c r="N2" s="1"/>
      <c r="O2" s="2"/>
    </row>
    <row r="3" spans="2:26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92" t="s">
        <v>0</v>
      </c>
      <c r="C4" s="906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6" s="16" customFormat="1" ht="46.5" thickBot="1" x14ac:dyDescent="0.3">
      <c r="B5" s="893"/>
      <c r="C5" s="893"/>
      <c r="D5" s="896"/>
      <c r="E5" s="893"/>
      <c r="F5" s="893"/>
      <c r="G5" s="893"/>
      <c r="H5" s="893"/>
      <c r="I5" s="87" t="s">
        <v>26</v>
      </c>
      <c r="J5" s="388" t="s">
        <v>27</v>
      </c>
      <c r="K5" s="87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6" s="16" customFormat="1" ht="26.45" customHeight="1" x14ac:dyDescent="0.25">
      <c r="B6" s="534" t="s">
        <v>5</v>
      </c>
      <c r="C6" s="641" t="s">
        <v>65</v>
      </c>
      <c r="D6" s="422">
        <v>6</v>
      </c>
      <c r="E6" s="642" t="s">
        <v>19</v>
      </c>
      <c r="F6" s="643" t="s">
        <v>127</v>
      </c>
      <c r="G6" s="648">
        <v>60</v>
      </c>
      <c r="H6" s="422"/>
      <c r="I6" s="638">
        <v>0.85</v>
      </c>
      <c r="J6" s="429">
        <v>5.05</v>
      </c>
      <c r="K6" s="432">
        <v>7.56</v>
      </c>
      <c r="L6" s="423">
        <v>79.599999999999994</v>
      </c>
      <c r="M6" s="428">
        <v>0.02</v>
      </c>
      <c r="N6" s="429">
        <v>0.02</v>
      </c>
      <c r="O6" s="429">
        <v>18.5</v>
      </c>
      <c r="P6" s="430">
        <v>200</v>
      </c>
      <c r="Q6" s="432">
        <v>0</v>
      </c>
      <c r="R6" s="428">
        <v>22.79</v>
      </c>
      <c r="S6" s="429">
        <v>18.149999999999999</v>
      </c>
      <c r="T6" s="429">
        <v>10.24</v>
      </c>
      <c r="U6" s="429">
        <v>0.33</v>
      </c>
      <c r="V6" s="429">
        <v>140.16999999999999</v>
      </c>
      <c r="W6" s="429">
        <v>1.6999999999999999E-3</v>
      </c>
      <c r="X6" s="429">
        <v>1.2999999999999999E-4</v>
      </c>
      <c r="Y6" s="431">
        <v>0.01</v>
      </c>
    </row>
    <row r="7" spans="2:26" s="34" customFormat="1" ht="26.45" customHeight="1" x14ac:dyDescent="0.25">
      <c r="B7" s="128"/>
      <c r="C7" s="626" t="s">
        <v>67</v>
      </c>
      <c r="D7" s="918">
        <v>13</v>
      </c>
      <c r="E7" s="161" t="s">
        <v>7</v>
      </c>
      <c r="F7" s="644" t="s">
        <v>53</v>
      </c>
      <c r="G7" s="649">
        <v>60</v>
      </c>
      <c r="H7" s="157"/>
      <c r="I7" s="481">
        <v>1.2</v>
      </c>
      <c r="J7" s="482">
        <v>4.26</v>
      </c>
      <c r="K7" s="650">
        <v>6.18</v>
      </c>
      <c r="L7" s="627">
        <v>67.92</v>
      </c>
      <c r="M7" s="210">
        <v>0.03</v>
      </c>
      <c r="N7" s="65">
        <v>0.02</v>
      </c>
      <c r="O7" s="65">
        <v>7.44</v>
      </c>
      <c r="P7" s="65">
        <v>930</v>
      </c>
      <c r="Q7" s="394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6">
        <v>0.04</v>
      </c>
    </row>
    <row r="8" spans="2:26" s="34" customFormat="1" ht="26.45" customHeight="1" x14ac:dyDescent="0.25">
      <c r="B8" s="128"/>
      <c r="C8" s="326" t="s">
        <v>65</v>
      </c>
      <c r="D8" s="156">
        <v>91</v>
      </c>
      <c r="E8" s="141" t="s">
        <v>72</v>
      </c>
      <c r="F8" s="465" t="s">
        <v>76</v>
      </c>
      <c r="G8" s="156">
        <v>90</v>
      </c>
      <c r="H8" s="333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45" customHeight="1" x14ac:dyDescent="0.25">
      <c r="B9" s="128"/>
      <c r="C9" s="327" t="s">
        <v>67</v>
      </c>
      <c r="D9" s="157">
        <v>89</v>
      </c>
      <c r="E9" s="486" t="s">
        <v>9</v>
      </c>
      <c r="F9" s="519" t="s">
        <v>77</v>
      </c>
      <c r="G9" s="520">
        <v>90</v>
      </c>
      <c r="H9" s="142"/>
      <c r="I9" s="287">
        <v>18.13</v>
      </c>
      <c r="J9" s="56">
        <v>17.05</v>
      </c>
      <c r="K9" s="71">
        <v>3.69</v>
      </c>
      <c r="L9" s="286">
        <v>240.96</v>
      </c>
      <c r="M9" s="343">
        <v>0.06</v>
      </c>
      <c r="N9" s="503">
        <v>0.13</v>
      </c>
      <c r="O9" s="74">
        <v>1.06</v>
      </c>
      <c r="P9" s="74">
        <v>0</v>
      </c>
      <c r="Q9" s="377">
        <v>0</v>
      </c>
      <c r="R9" s="34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44">
        <v>0.06</v>
      </c>
    </row>
    <row r="10" spans="2:26" s="34" customFormat="1" ht="42.75" customHeight="1" x14ac:dyDescent="0.25">
      <c r="B10" s="128"/>
      <c r="C10" s="146"/>
      <c r="D10" s="112">
        <v>54</v>
      </c>
      <c r="E10" s="442" t="s">
        <v>73</v>
      </c>
      <c r="F10" s="110" t="s">
        <v>38</v>
      </c>
      <c r="G10" s="112">
        <v>150</v>
      </c>
      <c r="H10" s="89"/>
      <c r="I10" s="238">
        <v>7.2</v>
      </c>
      <c r="J10" s="20">
        <v>5.0999999999999996</v>
      </c>
      <c r="K10" s="46">
        <v>33.9</v>
      </c>
      <c r="L10" s="237">
        <v>210.3</v>
      </c>
      <c r="M10" s="238">
        <v>0.21</v>
      </c>
      <c r="N10" s="19">
        <v>0.11</v>
      </c>
      <c r="O10" s="20">
        <v>0</v>
      </c>
      <c r="P10" s="20">
        <v>0</v>
      </c>
      <c r="Q10" s="46">
        <v>0</v>
      </c>
      <c r="R10" s="238">
        <v>14.55</v>
      </c>
      <c r="S10" s="20">
        <v>208.87</v>
      </c>
      <c r="T10" s="20">
        <v>139.99</v>
      </c>
      <c r="U10" s="20">
        <v>4.68</v>
      </c>
      <c r="V10" s="20">
        <v>273.8</v>
      </c>
      <c r="W10" s="20">
        <v>3.0000000000000001E-3</v>
      </c>
      <c r="X10" s="20">
        <v>5.0000000000000001E-3</v>
      </c>
      <c r="Y10" s="46">
        <v>0.02</v>
      </c>
    </row>
    <row r="11" spans="2:26" s="34" customFormat="1" ht="26.45" customHeight="1" x14ac:dyDescent="0.25">
      <c r="B11" s="128"/>
      <c r="C11" s="251"/>
      <c r="D11" s="507">
        <v>107</v>
      </c>
      <c r="E11" s="109" t="s">
        <v>17</v>
      </c>
      <c r="F11" s="303" t="s">
        <v>109</v>
      </c>
      <c r="G11" s="524">
        <v>200</v>
      </c>
      <c r="H11" s="146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25">
      <c r="B12" s="128"/>
      <c r="C12" s="146"/>
      <c r="D12" s="114">
        <v>119</v>
      </c>
      <c r="E12" s="109" t="s">
        <v>13</v>
      </c>
      <c r="F12" s="126" t="s">
        <v>18</v>
      </c>
      <c r="G12" s="122">
        <v>20</v>
      </c>
      <c r="H12" s="109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25">
      <c r="B13" s="128"/>
      <c r="C13" s="146"/>
      <c r="D13" s="193">
        <v>120</v>
      </c>
      <c r="E13" s="109" t="s">
        <v>14</v>
      </c>
      <c r="F13" s="126" t="s">
        <v>43</v>
      </c>
      <c r="G13" s="111">
        <v>20</v>
      </c>
      <c r="H13" s="225"/>
      <c r="I13" s="208">
        <v>1.1399999999999999</v>
      </c>
      <c r="J13" s="15">
        <v>0.22</v>
      </c>
      <c r="K13" s="39">
        <v>7.44</v>
      </c>
      <c r="L13" s="165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25">
      <c r="B14" s="128"/>
      <c r="C14" s="326" t="s">
        <v>65</v>
      </c>
      <c r="D14" s="310"/>
      <c r="E14" s="141"/>
      <c r="F14" s="264" t="s">
        <v>20</v>
      </c>
      <c r="G14" s="255">
        <f>G6+G8+'7 день '!G8+G11+G12+G13</f>
        <v>540</v>
      </c>
      <c r="H14" s="333"/>
      <c r="I14" s="174">
        <f>I6+I8+'7 день '!I8+I11+I12+I13</f>
        <v>24.740000000000002</v>
      </c>
      <c r="J14" s="22">
        <f>J6+J8+'7 день '!J8+J11+J12+J13</f>
        <v>25.54</v>
      </c>
      <c r="K14" s="61">
        <f>K6+K8+'7 день '!K8+K11+K12+K13</f>
        <v>87.11999999999999</v>
      </c>
      <c r="L14" s="489">
        <f>L6+L8+'7 день '!L8+L11+L12+L13</f>
        <v>680.49</v>
      </c>
      <c r="M14" s="52">
        <f>M6+M8+'7 день '!M8+M11+M12+M13</f>
        <v>0.18</v>
      </c>
      <c r="N14" s="22">
        <f>N6+N8+'7 день '!N8+N11+N12+N13</f>
        <v>0.19999999999999998</v>
      </c>
      <c r="O14" s="22">
        <f>O6+O8+'7 день '!O8+O11+O12+O13</f>
        <v>23.389999999999997</v>
      </c>
      <c r="P14" s="22">
        <f>P6+P8+'7 день '!P8+P11+P12+P13</f>
        <v>228.9</v>
      </c>
      <c r="Q14" s="97">
        <f>Q6+Q8+'7 день '!Q8+Q11+Q12+Q13</f>
        <v>0.1</v>
      </c>
      <c r="R14" s="174">
        <f>R6+R8+'7 день '!R8+R11+R12+R13</f>
        <v>82.820000000000007</v>
      </c>
      <c r="S14" s="22">
        <f>S6+S8+'7 день '!S8+S11+S12+S13</f>
        <v>338.95000000000005</v>
      </c>
      <c r="T14" s="22">
        <f>T6+T8+'7 день '!T8+T11+T12+T13</f>
        <v>87.87</v>
      </c>
      <c r="U14" s="22">
        <f>U6+U8+'7 день '!U8+U11+U12+U13</f>
        <v>4</v>
      </c>
      <c r="V14" s="22">
        <f>V6+V8+'7 день '!V8+V11+V12+V13</f>
        <v>467.53</v>
      </c>
      <c r="W14" s="22">
        <f>W6+W8+'7 день '!W8+W11+W12+W13</f>
        <v>9.8700000000000003E-3</v>
      </c>
      <c r="X14" s="22">
        <f>X6+X8+'7 день '!X8+X11+X12+X13</f>
        <v>1.204E-2</v>
      </c>
      <c r="Y14" s="61">
        <f>Y6+Y8+'7 день '!Y8+Y11+Y12+Y13</f>
        <v>0.129</v>
      </c>
    </row>
    <row r="15" spans="2:26" s="34" customFormat="1" ht="23.25" customHeight="1" x14ac:dyDescent="0.25">
      <c r="B15" s="128"/>
      <c r="C15" s="327" t="s">
        <v>67</v>
      </c>
      <c r="D15" s="205"/>
      <c r="E15" s="444"/>
      <c r="F15" s="265" t="s">
        <v>20</v>
      </c>
      <c r="G15" s="254">
        <f>G7+G9+'7 день '!G8+G11+G12+G13</f>
        <v>540</v>
      </c>
      <c r="H15" s="334"/>
      <c r="I15" s="336">
        <f>I7+I9+'7 день '!I8+I11+I12+I13</f>
        <v>25.97</v>
      </c>
      <c r="J15" s="62">
        <f>J7+J9+'7 день '!J8+J11+J12+J13</f>
        <v>26.82</v>
      </c>
      <c r="K15" s="337">
        <f>K7+K9+'7 день '!K8+K11+K12+K13</f>
        <v>81.559999999999988</v>
      </c>
      <c r="L15" s="490">
        <f>L7+L9+'7 день '!L8+L11+L12+L13</f>
        <v>673.99</v>
      </c>
      <c r="M15" s="63">
        <f>M7+M9+'7 день '!M8+M11+M12+M13</f>
        <v>0.17999999999999997</v>
      </c>
      <c r="N15" s="62">
        <f>N7+N9+'7 день '!N8+N11+N12+N13</f>
        <v>0.21</v>
      </c>
      <c r="O15" s="62">
        <f>O7+O9+'7 день '!O8+O11+O12+O13</f>
        <v>12.58</v>
      </c>
      <c r="P15" s="62">
        <f>P7+P9+'7 день '!P8+P11+P12+P13</f>
        <v>948.9</v>
      </c>
      <c r="Q15" s="340">
        <f>Q7+Q9+'7 день '!Q8+Q11+Q12+Q13</f>
        <v>0.08</v>
      </c>
      <c r="R15" s="336">
        <f>R7+R9+'7 день '!R8+R11+R12+R13</f>
        <v>77.050000000000011</v>
      </c>
      <c r="S15" s="62">
        <f>S7+S9+'7 день '!S8+S11+S12+S13</f>
        <v>385.1</v>
      </c>
      <c r="T15" s="62">
        <f>T7+T9+'7 день '!T8+T11+T12+T13</f>
        <v>106.93</v>
      </c>
      <c r="U15" s="62">
        <f>U7+U9+'7 день '!U8+U11+U12+U13</f>
        <v>5.3200000000000012</v>
      </c>
      <c r="V15" s="62">
        <f>V7+V9+'7 день '!V8+V11+V12+V13</f>
        <v>608.72</v>
      </c>
      <c r="W15" s="62">
        <f>W7+W9+'7 день '!W8+W11+W12+W13</f>
        <v>1.1600000000000001E-2</v>
      </c>
      <c r="X15" s="62">
        <f>X7+X9+'7 день '!X8+X11+X12+X13</f>
        <v>1.1350000000000001E-2</v>
      </c>
      <c r="Y15" s="337">
        <f>Y7+Y9+'7 день '!Y8+Y11+Y12+Y13</f>
        <v>0.13900000000000001</v>
      </c>
    </row>
    <row r="16" spans="2:26" s="34" customFormat="1" ht="23.25" customHeight="1" x14ac:dyDescent="0.25">
      <c r="B16" s="128"/>
      <c r="C16" s="326" t="s">
        <v>65</v>
      </c>
      <c r="D16" s="204"/>
      <c r="E16" s="399"/>
      <c r="F16" s="593" t="s">
        <v>21</v>
      </c>
      <c r="G16" s="302"/>
      <c r="H16" s="335"/>
      <c r="I16" s="338"/>
      <c r="J16" s="94"/>
      <c r="K16" s="95"/>
      <c r="L16" s="487">
        <f>L14/23.5</f>
        <v>28.957021276595746</v>
      </c>
      <c r="M16" s="339"/>
      <c r="N16" s="339"/>
      <c r="O16" s="94"/>
      <c r="P16" s="94"/>
      <c r="Q16" s="341"/>
      <c r="R16" s="338"/>
      <c r="S16" s="94"/>
      <c r="T16" s="94"/>
      <c r="U16" s="94"/>
      <c r="V16" s="94"/>
      <c r="W16" s="94"/>
      <c r="X16" s="94"/>
      <c r="Y16" s="95"/>
    </row>
    <row r="17" spans="2:25" s="34" customFormat="1" ht="23.25" customHeight="1" thickBot="1" x14ac:dyDescent="0.3">
      <c r="B17" s="128"/>
      <c r="C17" s="328" t="s">
        <v>67</v>
      </c>
      <c r="D17" s="160"/>
      <c r="E17" s="143"/>
      <c r="F17" s="776" t="s">
        <v>21</v>
      </c>
      <c r="G17" s="450"/>
      <c r="H17" s="462"/>
      <c r="I17" s="270"/>
      <c r="J17" s="139"/>
      <c r="K17" s="140"/>
      <c r="L17" s="488">
        <f>L15/23.5</f>
        <v>28.680425531914896</v>
      </c>
      <c r="M17" s="451"/>
      <c r="N17" s="451"/>
      <c r="O17" s="139"/>
      <c r="P17" s="139"/>
      <c r="Q17" s="162"/>
      <c r="R17" s="270"/>
      <c r="S17" s="139"/>
      <c r="T17" s="139"/>
      <c r="U17" s="139"/>
      <c r="V17" s="139"/>
      <c r="W17" s="139"/>
      <c r="X17" s="139"/>
      <c r="Y17" s="140"/>
    </row>
    <row r="18" spans="2:25" s="16" customFormat="1" ht="33.75" customHeight="1" x14ac:dyDescent="0.25">
      <c r="B18" s="535" t="s">
        <v>6</v>
      </c>
      <c r="C18" s="693"/>
      <c r="D18" s="116">
        <v>24</v>
      </c>
      <c r="E18" s="774" t="s">
        <v>7</v>
      </c>
      <c r="F18" s="323" t="s">
        <v>92</v>
      </c>
      <c r="G18" s="418">
        <v>150</v>
      </c>
      <c r="H18" s="261"/>
      <c r="I18" s="228">
        <v>0.6</v>
      </c>
      <c r="J18" s="37">
        <v>0</v>
      </c>
      <c r="K18" s="38">
        <v>16.95</v>
      </c>
      <c r="L18" s="281">
        <v>69</v>
      </c>
      <c r="M18" s="219">
        <v>0.01</v>
      </c>
      <c r="N18" s="47">
        <v>0.03</v>
      </c>
      <c r="O18" s="35">
        <v>19.5</v>
      </c>
      <c r="P18" s="35">
        <v>0</v>
      </c>
      <c r="Q18" s="194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25">
      <c r="B19" s="128"/>
      <c r="C19" s="810"/>
      <c r="D19" s="442">
        <v>635</v>
      </c>
      <c r="E19" s="145" t="s">
        <v>8</v>
      </c>
      <c r="F19" s="135" t="s">
        <v>148</v>
      </c>
      <c r="G19" s="523">
        <v>200</v>
      </c>
      <c r="H19" s="89"/>
      <c r="I19" s="214">
        <v>5.09</v>
      </c>
      <c r="J19" s="76">
        <v>4.9800000000000004</v>
      </c>
      <c r="K19" s="183">
        <v>7.88</v>
      </c>
      <c r="L19" s="315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3">
        <v>0.03</v>
      </c>
    </row>
    <row r="20" spans="2:25" s="34" customFormat="1" ht="33.75" customHeight="1" x14ac:dyDescent="0.25">
      <c r="B20" s="546"/>
      <c r="C20" s="326" t="s">
        <v>65</v>
      </c>
      <c r="D20" s="156">
        <v>276</v>
      </c>
      <c r="E20" s="424" t="s">
        <v>9</v>
      </c>
      <c r="F20" s="739" t="s">
        <v>149</v>
      </c>
      <c r="G20" s="717">
        <v>90</v>
      </c>
      <c r="H20" s="141"/>
      <c r="I20" s="269">
        <v>18.399999999999999</v>
      </c>
      <c r="J20" s="59">
        <v>11.32</v>
      </c>
      <c r="K20" s="60">
        <v>9.43</v>
      </c>
      <c r="L20" s="492">
        <v>214.33</v>
      </c>
      <c r="M20" s="269">
        <v>0.1</v>
      </c>
      <c r="N20" s="58">
        <v>0.17</v>
      </c>
      <c r="O20" s="59">
        <v>1.01</v>
      </c>
      <c r="P20" s="59">
        <v>200</v>
      </c>
      <c r="Q20" s="60">
        <v>0.53</v>
      </c>
      <c r="R20" s="269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25">
      <c r="B21" s="546"/>
      <c r="C21" s="327" t="s">
        <v>67</v>
      </c>
      <c r="D21" s="205">
        <v>148</v>
      </c>
      <c r="E21" s="548"/>
      <c r="F21" s="443" t="s">
        <v>163</v>
      </c>
      <c r="G21" s="452">
        <v>90</v>
      </c>
      <c r="H21" s="161"/>
      <c r="I21" s="210">
        <v>19.71</v>
      </c>
      <c r="J21" s="65">
        <v>15.75</v>
      </c>
      <c r="K21" s="96">
        <v>6.21</v>
      </c>
      <c r="L21" s="330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6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6">
        <v>0.51</v>
      </c>
    </row>
    <row r="22" spans="2:25" s="34" customFormat="1" ht="33.75" customHeight="1" x14ac:dyDescent="0.25">
      <c r="B22" s="546"/>
      <c r="C22" s="326" t="s">
        <v>65</v>
      </c>
      <c r="D22" s="156">
        <v>283</v>
      </c>
      <c r="E22" s="424" t="s">
        <v>57</v>
      </c>
      <c r="F22" s="739" t="s">
        <v>150</v>
      </c>
      <c r="G22" s="717">
        <v>150</v>
      </c>
      <c r="H22" s="141"/>
      <c r="I22" s="269">
        <v>3.36</v>
      </c>
      <c r="J22" s="59">
        <v>3.1</v>
      </c>
      <c r="K22" s="60">
        <v>21.04</v>
      </c>
      <c r="L22" s="492">
        <v>125.69</v>
      </c>
      <c r="M22" s="269">
        <v>0.12</v>
      </c>
      <c r="N22" s="58">
        <v>0.09</v>
      </c>
      <c r="O22" s="59">
        <v>20.48</v>
      </c>
      <c r="P22" s="59">
        <v>50</v>
      </c>
      <c r="Q22" s="60">
        <v>0</v>
      </c>
      <c r="R22" s="269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25">
      <c r="B23" s="546"/>
      <c r="C23" s="691" t="s">
        <v>67</v>
      </c>
      <c r="D23" s="157">
        <v>22</v>
      </c>
      <c r="E23" s="142" t="s">
        <v>57</v>
      </c>
      <c r="F23" s="443" t="s">
        <v>164</v>
      </c>
      <c r="G23" s="142">
        <v>150</v>
      </c>
      <c r="H23" s="161"/>
      <c r="I23" s="287">
        <v>2.4</v>
      </c>
      <c r="J23" s="56">
        <v>6.9</v>
      </c>
      <c r="K23" s="71">
        <v>14.1</v>
      </c>
      <c r="L23" s="286">
        <v>128.85</v>
      </c>
      <c r="M23" s="287">
        <v>0.09</v>
      </c>
      <c r="N23" s="692">
        <v>7.0000000000000001E-3</v>
      </c>
      <c r="O23" s="56">
        <v>21.27</v>
      </c>
      <c r="P23" s="56">
        <v>420</v>
      </c>
      <c r="Q23" s="71">
        <v>6.0000000000000001E-3</v>
      </c>
      <c r="R23" s="287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25">
      <c r="B24" s="546"/>
      <c r="C24" s="694"/>
      <c r="D24" s="111">
        <v>114</v>
      </c>
      <c r="E24" s="146" t="s">
        <v>41</v>
      </c>
      <c r="F24" s="192" t="s">
        <v>47</v>
      </c>
      <c r="G24" s="524">
        <v>200</v>
      </c>
      <c r="H24" s="109"/>
      <c r="I24" s="208">
        <v>0.2</v>
      </c>
      <c r="J24" s="15">
        <v>0</v>
      </c>
      <c r="K24" s="39">
        <v>11</v>
      </c>
      <c r="L24" s="164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25">
      <c r="B25" s="536"/>
      <c r="C25" s="694"/>
      <c r="D25" s="186">
        <v>119</v>
      </c>
      <c r="E25" s="145" t="s">
        <v>13</v>
      </c>
      <c r="F25" s="127" t="s">
        <v>50</v>
      </c>
      <c r="G25" s="442">
        <v>45</v>
      </c>
      <c r="H25" s="317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25">
      <c r="B26" s="536"/>
      <c r="C26" s="694"/>
      <c r="D26" s="112">
        <v>120</v>
      </c>
      <c r="E26" s="145" t="s">
        <v>14</v>
      </c>
      <c r="F26" s="127" t="s">
        <v>43</v>
      </c>
      <c r="G26" s="442">
        <v>25</v>
      </c>
      <c r="H26" s="317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25">
      <c r="B27" s="536"/>
      <c r="C27" s="326" t="s">
        <v>65</v>
      </c>
      <c r="D27" s="156"/>
      <c r="E27" s="424"/>
      <c r="F27" s="264" t="s">
        <v>20</v>
      </c>
      <c r="G27" s="398">
        <f>G18+G19+G20+G22+G24+G25+G26</f>
        <v>860</v>
      </c>
      <c r="H27" s="333"/>
      <c r="I27" s="269">
        <f t="shared" ref="I27:Y27" si="0">I18+I19+I20+I22+I24+I25+I26</f>
        <v>32.26</v>
      </c>
      <c r="J27" s="59">
        <f t="shared" si="0"/>
        <v>19.98</v>
      </c>
      <c r="K27" s="60">
        <f t="shared" si="0"/>
        <v>95.49</v>
      </c>
      <c r="L27" s="695">
        <f t="shared" si="0"/>
        <v>703.84</v>
      </c>
      <c r="M27" s="269">
        <f t="shared" si="0"/>
        <v>0.33</v>
      </c>
      <c r="N27" s="59">
        <f t="shared" si="0"/>
        <v>0.38</v>
      </c>
      <c r="O27" s="59">
        <f t="shared" si="0"/>
        <v>41.92</v>
      </c>
      <c r="P27" s="59">
        <f t="shared" si="0"/>
        <v>370</v>
      </c>
      <c r="Q27" s="98">
        <f t="shared" si="0"/>
        <v>0.60000000000000009</v>
      </c>
      <c r="R27" s="269">
        <f t="shared" si="0"/>
        <v>298.11</v>
      </c>
      <c r="S27" s="59">
        <f t="shared" si="0"/>
        <v>544.39</v>
      </c>
      <c r="T27" s="59">
        <f t="shared" si="0"/>
        <v>154.07999999999998</v>
      </c>
      <c r="U27" s="59">
        <f t="shared" si="0"/>
        <v>9.1</v>
      </c>
      <c r="V27" s="59">
        <f t="shared" si="0"/>
        <v>1715.37</v>
      </c>
      <c r="W27" s="59">
        <f t="shared" si="0"/>
        <v>0.12404000000000001</v>
      </c>
      <c r="X27" s="59">
        <f t="shared" si="0"/>
        <v>2.1999999999999999E-2</v>
      </c>
      <c r="Y27" s="60">
        <f t="shared" si="0"/>
        <v>0.60500000000000009</v>
      </c>
    </row>
    <row r="28" spans="2:25" s="16" customFormat="1" ht="33.75" customHeight="1" x14ac:dyDescent="0.25">
      <c r="B28" s="536"/>
      <c r="C28" s="326" t="s">
        <v>65</v>
      </c>
      <c r="D28" s="156"/>
      <c r="E28" s="424"/>
      <c r="F28" s="264" t="s">
        <v>21</v>
      </c>
      <c r="G28" s="398"/>
      <c r="H28" s="333"/>
      <c r="I28" s="269"/>
      <c r="J28" s="59"/>
      <c r="K28" s="60"/>
      <c r="L28" s="697">
        <f>L27/23.5</f>
        <v>29.950638297872342</v>
      </c>
      <c r="M28" s="269"/>
      <c r="N28" s="59"/>
      <c r="O28" s="59"/>
      <c r="P28" s="59"/>
      <c r="Q28" s="98"/>
      <c r="R28" s="269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25">
      <c r="B29" s="546"/>
      <c r="C29" s="691" t="s">
        <v>67</v>
      </c>
      <c r="D29" s="698"/>
      <c r="E29" s="775"/>
      <c r="F29" s="265" t="s">
        <v>20</v>
      </c>
      <c r="G29" s="740">
        <f>G18+G19+G21+G23+G24+G25+G26</f>
        <v>860</v>
      </c>
      <c r="H29" s="330"/>
      <c r="I29" s="210">
        <f t="shared" ref="I29:Y29" si="1">I18+I19+I21+I23+I24+I25+I26</f>
        <v>32.61</v>
      </c>
      <c r="J29" s="65">
        <f t="shared" si="1"/>
        <v>28.21</v>
      </c>
      <c r="K29" s="96">
        <f t="shared" si="1"/>
        <v>85.33</v>
      </c>
      <c r="L29" s="699">
        <f t="shared" si="1"/>
        <v>738.01</v>
      </c>
      <c r="M29" s="210">
        <f t="shared" si="1"/>
        <v>0.23</v>
      </c>
      <c r="N29" s="65">
        <f t="shared" si="1"/>
        <v>0.23699999999999999</v>
      </c>
      <c r="O29" s="65">
        <f t="shared" si="1"/>
        <v>44.1</v>
      </c>
      <c r="P29" s="65">
        <f t="shared" si="1"/>
        <v>713.7</v>
      </c>
      <c r="Q29" s="96">
        <f t="shared" si="1"/>
        <v>0.28600000000000003</v>
      </c>
      <c r="R29" s="210">
        <f t="shared" si="1"/>
        <v>154</v>
      </c>
      <c r="S29" s="65">
        <f t="shared" si="1"/>
        <v>374.35999999999996</v>
      </c>
      <c r="T29" s="65">
        <f t="shared" si="1"/>
        <v>114.27999999999999</v>
      </c>
      <c r="U29" s="65">
        <f t="shared" si="1"/>
        <v>8.09</v>
      </c>
      <c r="V29" s="65">
        <f t="shared" si="1"/>
        <v>759.77</v>
      </c>
      <c r="W29" s="65">
        <f t="shared" si="1"/>
        <v>0.12434000000000001</v>
      </c>
      <c r="X29" s="65">
        <f t="shared" si="1"/>
        <v>8.7000000000000011E-3</v>
      </c>
      <c r="Y29" s="96">
        <f t="shared" si="1"/>
        <v>0.60500000000000009</v>
      </c>
    </row>
    <row r="30" spans="2:25" s="34" customFormat="1" ht="33.75" customHeight="1" thickBot="1" x14ac:dyDescent="0.3">
      <c r="B30" s="592"/>
      <c r="C30" s="691" t="s">
        <v>67</v>
      </c>
      <c r="D30" s="450"/>
      <c r="E30" s="679"/>
      <c r="F30" s="594" t="s">
        <v>21</v>
      </c>
      <c r="G30" s="401"/>
      <c r="H30" s="143"/>
      <c r="I30" s="354"/>
      <c r="J30" s="355"/>
      <c r="K30" s="356"/>
      <c r="L30" s="696">
        <f>L29/23.5</f>
        <v>31.40468085106383</v>
      </c>
      <c r="M30" s="354"/>
      <c r="N30" s="622"/>
      <c r="O30" s="355"/>
      <c r="P30" s="355"/>
      <c r="Q30" s="356"/>
      <c r="R30" s="354"/>
      <c r="S30" s="355"/>
      <c r="T30" s="355"/>
      <c r="U30" s="355"/>
      <c r="V30" s="355"/>
      <c r="W30" s="355"/>
      <c r="X30" s="355"/>
      <c r="Y30" s="356"/>
    </row>
    <row r="31" spans="2:25" x14ac:dyDescent="0.2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.75" x14ac:dyDescent="0.25">
      <c r="B32" s="557" t="s">
        <v>58</v>
      </c>
      <c r="C32" s="595"/>
      <c r="D32" s="568"/>
      <c r="E32" s="568"/>
      <c r="F32" s="25"/>
      <c r="G32" s="26"/>
      <c r="H32" s="11"/>
      <c r="I32" s="11"/>
      <c r="J32" s="11"/>
      <c r="K32" s="11"/>
    </row>
    <row r="33" spans="2:11" ht="18.75" x14ac:dyDescent="0.25">
      <c r="B33" s="558" t="s">
        <v>59</v>
      </c>
      <c r="C33" s="596"/>
      <c r="D33" s="569"/>
      <c r="E33" s="569"/>
      <c r="F33" s="25"/>
      <c r="G33" s="26"/>
      <c r="H33" s="11"/>
      <c r="I33" s="11"/>
      <c r="J33" s="11"/>
      <c r="K33" s="11"/>
    </row>
    <row r="34" spans="2:11" ht="18.75" x14ac:dyDescent="0.25">
      <c r="E34" s="11"/>
      <c r="F34" s="25"/>
      <c r="G34" s="26"/>
      <c r="H34" s="11"/>
      <c r="I34" s="11"/>
      <c r="J34" s="11"/>
      <c r="K34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I38" sqref="I38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6.42578125" customWidth="1"/>
    <col min="12" max="12" width="22.5703125" customWidth="1"/>
    <col min="13" max="13" width="11.28515625" customWidth="1"/>
    <col min="17" max="17" width="9.140625" customWidth="1"/>
    <col min="23" max="23" width="10.140625" customWidth="1"/>
    <col min="24" max="24" width="10.5703125" customWidth="1"/>
  </cols>
  <sheetData>
    <row r="2" spans="2:25" ht="23.25" x14ac:dyDescent="0.35">
      <c r="B2" s="531" t="s">
        <v>1</v>
      </c>
      <c r="C2" s="532"/>
      <c r="D2" s="532"/>
      <c r="E2" s="531" t="s">
        <v>3</v>
      </c>
      <c r="F2" s="531"/>
      <c r="G2" s="533" t="s">
        <v>2</v>
      </c>
      <c r="H2" s="559">
        <v>11</v>
      </c>
      <c r="I2" s="6"/>
      <c r="L2" s="8"/>
      <c r="M2" s="7"/>
      <c r="N2" s="1"/>
      <c r="O2" s="2"/>
    </row>
    <row r="3" spans="2:25" ht="15.75" thickBot="1" x14ac:dyDescent="0.3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4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46.5" thickBot="1" x14ac:dyDescent="0.3">
      <c r="B5" s="893"/>
      <c r="C5" s="893"/>
      <c r="D5" s="896"/>
      <c r="E5" s="893"/>
      <c r="F5" s="897"/>
      <c r="G5" s="893"/>
      <c r="H5" s="893"/>
      <c r="I5" s="607" t="s">
        <v>26</v>
      </c>
      <c r="J5" s="609" t="s">
        <v>27</v>
      </c>
      <c r="K5" s="608" t="s">
        <v>28</v>
      </c>
      <c r="L5" s="911"/>
      <c r="M5" s="407" t="s">
        <v>29</v>
      </c>
      <c r="N5" s="407" t="s">
        <v>94</v>
      </c>
      <c r="O5" s="407" t="s">
        <v>30</v>
      </c>
      <c r="P5" s="414" t="s">
        <v>95</v>
      </c>
      <c r="Q5" s="407" t="s">
        <v>96</v>
      </c>
      <c r="R5" s="407" t="s">
        <v>31</v>
      </c>
      <c r="S5" s="407" t="s">
        <v>32</v>
      </c>
      <c r="T5" s="407" t="s">
        <v>33</v>
      </c>
      <c r="U5" s="407" t="s">
        <v>34</v>
      </c>
      <c r="V5" s="407" t="s">
        <v>97</v>
      </c>
      <c r="W5" s="407" t="s">
        <v>98</v>
      </c>
      <c r="X5" s="407" t="s">
        <v>99</v>
      </c>
      <c r="Y5" s="609" t="s">
        <v>100</v>
      </c>
    </row>
    <row r="6" spans="2:25" s="16" customFormat="1" ht="26.45" customHeight="1" x14ac:dyDescent="0.25">
      <c r="B6" s="561"/>
      <c r="C6" s="789"/>
      <c r="D6" s="131" t="s">
        <v>42</v>
      </c>
      <c r="E6" s="554" t="s">
        <v>19</v>
      </c>
      <c r="F6" s="811" t="s">
        <v>39</v>
      </c>
      <c r="G6" s="131">
        <v>17</v>
      </c>
      <c r="H6" s="812"/>
      <c r="I6" s="290">
        <v>1.7</v>
      </c>
      <c r="J6" s="49">
        <v>4.42</v>
      </c>
      <c r="K6" s="50">
        <v>0.85</v>
      </c>
      <c r="L6" s="794">
        <v>49.98</v>
      </c>
      <c r="M6" s="290">
        <v>0</v>
      </c>
      <c r="N6" s="291">
        <v>0</v>
      </c>
      <c r="O6" s="49">
        <v>0.1</v>
      </c>
      <c r="P6" s="49">
        <v>0</v>
      </c>
      <c r="Q6" s="322">
        <v>0</v>
      </c>
      <c r="R6" s="290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45" customHeight="1" x14ac:dyDescent="0.25">
      <c r="B7" s="570"/>
      <c r="C7" s="103"/>
      <c r="D7" s="442">
        <v>307</v>
      </c>
      <c r="E7" s="89" t="s">
        <v>75</v>
      </c>
      <c r="F7" s="110" t="s">
        <v>151</v>
      </c>
      <c r="G7" s="89">
        <v>225</v>
      </c>
      <c r="H7" s="145"/>
      <c r="I7" s="316">
        <v>7.11</v>
      </c>
      <c r="J7" s="83">
        <v>7.7</v>
      </c>
      <c r="K7" s="84">
        <v>27.45</v>
      </c>
      <c r="L7" s="632">
        <v>208.35</v>
      </c>
      <c r="M7" s="316">
        <v>0.08</v>
      </c>
      <c r="N7" s="83">
        <v>0.24</v>
      </c>
      <c r="O7" s="83">
        <v>1.19</v>
      </c>
      <c r="P7" s="83">
        <v>40</v>
      </c>
      <c r="Q7" s="84">
        <v>0.16</v>
      </c>
      <c r="R7" s="316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6">
        <v>0.04</v>
      </c>
    </row>
    <row r="8" spans="2:25" s="34" customFormat="1" ht="27" customHeight="1" x14ac:dyDescent="0.25">
      <c r="B8" s="570"/>
      <c r="C8" s="103"/>
      <c r="D8" s="442">
        <v>114</v>
      </c>
      <c r="E8" s="89" t="s">
        <v>41</v>
      </c>
      <c r="F8" s="135" t="s">
        <v>47</v>
      </c>
      <c r="G8" s="518">
        <v>200</v>
      </c>
      <c r="H8" s="145"/>
      <c r="I8" s="238">
        <v>0.2</v>
      </c>
      <c r="J8" s="20">
        <v>0</v>
      </c>
      <c r="K8" s="21">
        <v>11</v>
      </c>
      <c r="L8" s="250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25">
      <c r="B9" s="570"/>
      <c r="C9" s="103"/>
      <c r="D9" s="442" t="s">
        <v>122</v>
      </c>
      <c r="E9" s="89" t="s">
        <v>17</v>
      </c>
      <c r="F9" s="135" t="s">
        <v>123</v>
      </c>
      <c r="G9" s="518">
        <v>200</v>
      </c>
      <c r="H9" s="145"/>
      <c r="I9" s="238">
        <v>1.2</v>
      </c>
      <c r="J9" s="20">
        <v>4</v>
      </c>
      <c r="K9" s="21">
        <v>25</v>
      </c>
      <c r="L9" s="250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45" customHeight="1" x14ac:dyDescent="0.25">
      <c r="B10" s="570"/>
      <c r="C10" s="112"/>
      <c r="D10" s="445">
        <v>121</v>
      </c>
      <c r="E10" s="89" t="s">
        <v>13</v>
      </c>
      <c r="F10" s="135" t="s">
        <v>46</v>
      </c>
      <c r="G10" s="518">
        <v>25</v>
      </c>
      <c r="H10" s="112"/>
      <c r="I10" s="19">
        <v>1.8</v>
      </c>
      <c r="J10" s="20">
        <v>0.68</v>
      </c>
      <c r="K10" s="21">
        <v>12.28</v>
      </c>
      <c r="L10" s="167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45" customHeight="1" x14ac:dyDescent="0.25">
      <c r="B11" s="570"/>
      <c r="C11" s="112"/>
      <c r="D11" s="442">
        <v>120</v>
      </c>
      <c r="E11" s="112" t="s">
        <v>14</v>
      </c>
      <c r="F11" s="179" t="s">
        <v>12</v>
      </c>
      <c r="G11" s="112">
        <v>20</v>
      </c>
      <c r="H11" s="89"/>
      <c r="I11" s="238">
        <v>1.1399999999999999</v>
      </c>
      <c r="J11" s="20">
        <v>0.22</v>
      </c>
      <c r="K11" s="46">
        <v>7.44</v>
      </c>
      <c r="L11" s="34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45" customHeight="1" x14ac:dyDescent="0.25">
      <c r="B12" s="570"/>
      <c r="C12" s="112"/>
      <c r="D12" s="442"/>
      <c r="E12" s="89"/>
      <c r="F12" s="133" t="s">
        <v>20</v>
      </c>
      <c r="G12" s="311">
        <f>G6+G7+G8+G9+G10+G11</f>
        <v>687</v>
      </c>
      <c r="H12" s="234"/>
      <c r="I12" s="342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33">
        <f t="shared" si="0"/>
        <v>507.24</v>
      </c>
      <c r="M12" s="342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42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45" customHeight="1" thickBot="1" x14ac:dyDescent="0.3">
      <c r="B13" s="570"/>
      <c r="C13" s="115"/>
      <c r="D13" s="442"/>
      <c r="E13" s="89"/>
      <c r="F13" s="134" t="s">
        <v>21</v>
      </c>
      <c r="G13" s="89"/>
      <c r="H13" s="171"/>
      <c r="I13" s="211"/>
      <c r="J13" s="129"/>
      <c r="K13" s="195"/>
      <c r="L13" s="498">
        <f>L12/23.5</f>
        <v>21.58468085106383</v>
      </c>
      <c r="M13" s="211"/>
      <c r="N13" s="129"/>
      <c r="O13" s="129"/>
      <c r="P13" s="129"/>
      <c r="Q13" s="195"/>
      <c r="R13" s="211"/>
      <c r="S13" s="129"/>
      <c r="T13" s="129"/>
      <c r="U13" s="129"/>
      <c r="V13" s="129"/>
      <c r="W13" s="129"/>
      <c r="X13" s="129"/>
      <c r="Y13" s="130"/>
    </row>
    <row r="14" spans="2:25" s="16" customFormat="1" ht="46.5" customHeight="1" x14ac:dyDescent="0.25">
      <c r="B14" s="560" t="s">
        <v>6</v>
      </c>
      <c r="C14" s="131"/>
      <c r="D14" s="325">
        <v>137</v>
      </c>
      <c r="E14" s="554" t="s">
        <v>19</v>
      </c>
      <c r="F14" s="714" t="s">
        <v>139</v>
      </c>
      <c r="G14" s="793">
        <v>100</v>
      </c>
      <c r="H14" s="131"/>
      <c r="I14" s="291">
        <v>0.8</v>
      </c>
      <c r="J14" s="49">
        <v>0.2</v>
      </c>
      <c r="K14" s="322">
        <v>7.5</v>
      </c>
      <c r="L14" s="794">
        <v>38</v>
      </c>
      <c r="M14" s="290">
        <v>0.06</v>
      </c>
      <c r="N14" s="291">
        <v>0.03</v>
      </c>
      <c r="O14" s="49">
        <v>38</v>
      </c>
      <c r="P14" s="49">
        <v>10</v>
      </c>
      <c r="Q14" s="50">
        <v>0</v>
      </c>
      <c r="R14" s="290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45" customHeight="1" x14ac:dyDescent="0.25">
      <c r="B15" s="561"/>
      <c r="C15" s="145"/>
      <c r="D15" s="112">
        <v>33</v>
      </c>
      <c r="E15" s="442" t="s">
        <v>8</v>
      </c>
      <c r="F15" s="135" t="s">
        <v>178</v>
      </c>
      <c r="G15" s="198">
        <v>200</v>
      </c>
      <c r="H15" s="89"/>
      <c r="I15" s="214">
        <v>6.4</v>
      </c>
      <c r="J15" s="76">
        <v>6.2</v>
      </c>
      <c r="K15" s="183">
        <v>12.2</v>
      </c>
      <c r="L15" s="315">
        <v>130.6</v>
      </c>
      <c r="M15" s="214">
        <v>0.08</v>
      </c>
      <c r="N15" s="184">
        <v>0.08</v>
      </c>
      <c r="O15" s="76">
        <v>6.8</v>
      </c>
      <c r="P15" s="76">
        <v>180</v>
      </c>
      <c r="Q15" s="183">
        <v>0</v>
      </c>
      <c r="R15" s="214">
        <v>36.799999999999997</v>
      </c>
      <c r="S15" s="76">
        <v>76.2</v>
      </c>
      <c r="T15" s="76">
        <v>23.2</v>
      </c>
      <c r="U15" s="76">
        <v>0.8</v>
      </c>
      <c r="V15" s="76">
        <v>466.22</v>
      </c>
      <c r="W15" s="76">
        <v>6.0000000000000001E-3</v>
      </c>
      <c r="X15" s="76">
        <v>2E-3</v>
      </c>
      <c r="Y15" s="183">
        <v>0.04</v>
      </c>
    </row>
    <row r="16" spans="2:25" s="34" customFormat="1" ht="26.45" customHeight="1" x14ac:dyDescent="0.25">
      <c r="B16" s="563"/>
      <c r="C16" s="870"/>
      <c r="D16" s="112">
        <v>80</v>
      </c>
      <c r="E16" s="442" t="s">
        <v>9</v>
      </c>
      <c r="F16" s="135" t="s">
        <v>84</v>
      </c>
      <c r="G16" s="198">
        <v>90</v>
      </c>
      <c r="H16" s="89"/>
      <c r="I16" s="214">
        <v>14.85</v>
      </c>
      <c r="J16" s="76">
        <v>13.32</v>
      </c>
      <c r="K16" s="183">
        <v>5.94</v>
      </c>
      <c r="L16" s="315">
        <v>202.68</v>
      </c>
      <c r="M16" s="214">
        <v>0.06</v>
      </c>
      <c r="N16" s="184">
        <v>0.1</v>
      </c>
      <c r="O16" s="76">
        <v>3.38</v>
      </c>
      <c r="P16" s="76">
        <v>19.5</v>
      </c>
      <c r="Q16" s="183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3">
        <v>0.09</v>
      </c>
    </row>
    <row r="17" spans="2:25" s="34" customFormat="1" ht="26.45" customHeight="1" x14ac:dyDescent="0.25">
      <c r="B17" s="563"/>
      <c r="C17" s="870"/>
      <c r="D17" s="112">
        <v>54</v>
      </c>
      <c r="E17" s="442" t="s">
        <v>73</v>
      </c>
      <c r="F17" s="110" t="s">
        <v>38</v>
      </c>
      <c r="G17" s="112">
        <v>150</v>
      </c>
      <c r="H17" s="89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25">
      <c r="B18" s="564"/>
      <c r="C18" s="326" t="s">
        <v>65</v>
      </c>
      <c r="D18" s="156">
        <v>98</v>
      </c>
      <c r="E18" s="156" t="s">
        <v>17</v>
      </c>
      <c r="F18" s="566" t="s">
        <v>16</v>
      </c>
      <c r="G18" s="526">
        <v>200</v>
      </c>
      <c r="H18" s="141"/>
      <c r="I18" s="269">
        <v>0.4</v>
      </c>
      <c r="J18" s="59">
        <v>0</v>
      </c>
      <c r="K18" s="60">
        <v>27</v>
      </c>
      <c r="L18" s="706">
        <v>59.48</v>
      </c>
      <c r="M18" s="269">
        <v>0</v>
      </c>
      <c r="N18" s="58">
        <v>0</v>
      </c>
      <c r="O18" s="59">
        <v>1.4</v>
      </c>
      <c r="P18" s="59">
        <v>0</v>
      </c>
      <c r="Q18" s="60">
        <v>0</v>
      </c>
      <c r="R18" s="269">
        <v>0.21</v>
      </c>
      <c r="S18" s="59">
        <v>0</v>
      </c>
      <c r="T18" s="59">
        <v>0</v>
      </c>
      <c r="U18" s="59">
        <v>0.02</v>
      </c>
      <c r="V18" s="59">
        <v>0.2</v>
      </c>
      <c r="W18" s="59">
        <v>0</v>
      </c>
      <c r="X18" s="59">
        <v>0</v>
      </c>
      <c r="Y18" s="60">
        <v>0</v>
      </c>
    </row>
    <row r="19" spans="2:25" s="16" customFormat="1" ht="33.75" customHeight="1" x14ac:dyDescent="0.25">
      <c r="B19" s="564"/>
      <c r="C19" s="327" t="s">
        <v>67</v>
      </c>
      <c r="D19" s="871">
        <v>100</v>
      </c>
      <c r="E19" s="161" t="s">
        <v>17</v>
      </c>
      <c r="F19" s="840" t="s">
        <v>172</v>
      </c>
      <c r="G19" s="839">
        <v>200</v>
      </c>
      <c r="H19" s="841"/>
      <c r="I19" s="745">
        <v>0.15</v>
      </c>
      <c r="J19" s="689">
        <v>0.04</v>
      </c>
      <c r="K19" s="746">
        <v>12.83</v>
      </c>
      <c r="L19" s="839">
        <v>52.45</v>
      </c>
      <c r="M19" s="745">
        <v>0</v>
      </c>
      <c r="N19" s="689">
        <v>0</v>
      </c>
      <c r="O19" s="689">
        <v>1.2</v>
      </c>
      <c r="P19" s="689">
        <v>0</v>
      </c>
      <c r="Q19" s="547">
        <v>0</v>
      </c>
      <c r="R19" s="745">
        <v>6.83</v>
      </c>
      <c r="S19" s="689">
        <v>5.22</v>
      </c>
      <c r="T19" s="689">
        <v>4.5199999999999996</v>
      </c>
      <c r="U19" s="689">
        <v>0.12</v>
      </c>
      <c r="V19" s="689">
        <v>42.79</v>
      </c>
      <c r="W19" s="689">
        <v>3.5E-4</v>
      </c>
      <c r="X19" s="689">
        <v>2.0000000000000002E-5</v>
      </c>
      <c r="Y19" s="746">
        <v>0</v>
      </c>
    </row>
    <row r="20" spans="2:25" s="16" customFormat="1" ht="26.45" customHeight="1" x14ac:dyDescent="0.25">
      <c r="B20" s="564"/>
      <c r="C20" s="653"/>
      <c r="D20" s="186">
        <v>119</v>
      </c>
      <c r="E20" s="442" t="s">
        <v>50</v>
      </c>
      <c r="F20" s="110" t="s">
        <v>50</v>
      </c>
      <c r="G20" s="112">
        <v>20</v>
      </c>
      <c r="H20" s="145"/>
      <c r="I20" s="238">
        <v>1.4</v>
      </c>
      <c r="J20" s="20">
        <v>0.14000000000000001</v>
      </c>
      <c r="K20" s="46">
        <v>8.8000000000000007</v>
      </c>
      <c r="L20" s="346">
        <v>48</v>
      </c>
      <c r="M20" s="238">
        <v>0.02</v>
      </c>
      <c r="N20" s="20">
        <v>6.0000000000000001E-3</v>
      </c>
      <c r="O20" s="20">
        <v>0</v>
      </c>
      <c r="P20" s="20">
        <v>0</v>
      </c>
      <c r="Q20" s="21">
        <v>0</v>
      </c>
      <c r="R20" s="238">
        <v>7.4</v>
      </c>
      <c r="S20" s="20">
        <v>43.6</v>
      </c>
      <c r="T20" s="20">
        <v>13</v>
      </c>
      <c r="U20" s="20">
        <v>0.56000000000000005</v>
      </c>
      <c r="V20" s="20">
        <v>18.600000000000001</v>
      </c>
      <c r="W20" s="20">
        <v>5.9999999999999995E-4</v>
      </c>
      <c r="X20" s="20">
        <v>1E-3</v>
      </c>
      <c r="Y20" s="46">
        <v>0</v>
      </c>
    </row>
    <row r="21" spans="2:25" s="16" customFormat="1" ht="26.45" customHeight="1" x14ac:dyDescent="0.25">
      <c r="B21" s="564"/>
      <c r="C21" s="251"/>
      <c r="D21" s="114">
        <v>120</v>
      </c>
      <c r="E21" s="122" t="s">
        <v>43</v>
      </c>
      <c r="F21" s="553" t="s">
        <v>43</v>
      </c>
      <c r="G21" s="112">
        <v>20</v>
      </c>
      <c r="H21" s="89"/>
      <c r="I21" s="238">
        <v>1.1399999999999999</v>
      </c>
      <c r="J21" s="20">
        <v>0.22</v>
      </c>
      <c r="K21" s="46">
        <v>7.44</v>
      </c>
      <c r="L21" s="34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45" customHeight="1" x14ac:dyDescent="0.25">
      <c r="B22" s="564"/>
      <c r="C22" s="326" t="s">
        <v>65</v>
      </c>
      <c r="D22" s="310"/>
      <c r="E22" s="141"/>
      <c r="F22" s="264" t="s">
        <v>20</v>
      </c>
      <c r="G22" s="255">
        <f>G14+G15+G16+G17+G18+G20+G21</f>
        <v>780</v>
      </c>
      <c r="H22" s="333"/>
      <c r="I22" s="174">
        <f t="shared" ref="I22:Y22" si="1">I14+I15+I16+I17+I18+I20+I21</f>
        <v>32.19</v>
      </c>
      <c r="J22" s="22">
        <f t="shared" si="1"/>
        <v>25.18</v>
      </c>
      <c r="K22" s="61">
        <f t="shared" si="1"/>
        <v>102.77999999999999</v>
      </c>
      <c r="L22" s="489">
        <f t="shared" si="1"/>
        <v>725.31999999999994</v>
      </c>
      <c r="M22" s="52">
        <f t="shared" si="1"/>
        <v>0.45000000000000007</v>
      </c>
      <c r="N22" s="22">
        <f t="shared" si="1"/>
        <v>0.35000000000000003</v>
      </c>
      <c r="O22" s="22">
        <f t="shared" si="1"/>
        <v>49.66</v>
      </c>
      <c r="P22" s="22">
        <f t="shared" si="1"/>
        <v>209.5</v>
      </c>
      <c r="Q22" s="97">
        <f t="shared" si="1"/>
        <v>0</v>
      </c>
      <c r="R22" s="174">
        <f t="shared" si="1"/>
        <v>121.33999999999999</v>
      </c>
      <c r="S22" s="22">
        <f t="shared" si="1"/>
        <v>444.06000000000006</v>
      </c>
      <c r="T22" s="22">
        <f t="shared" si="1"/>
        <v>218.37</v>
      </c>
      <c r="U22" s="22">
        <f t="shared" si="1"/>
        <v>7.5699999999999994</v>
      </c>
      <c r="V22" s="22">
        <f t="shared" si="1"/>
        <v>1191.32</v>
      </c>
      <c r="W22" s="22">
        <f t="shared" si="1"/>
        <v>1.1899999999999999E-2</v>
      </c>
      <c r="X22" s="22">
        <f t="shared" si="1"/>
        <v>1.01E-2</v>
      </c>
      <c r="Y22" s="61">
        <f t="shared" si="1"/>
        <v>0.31200000000000006</v>
      </c>
    </row>
    <row r="23" spans="2:25" s="16" customFormat="1" ht="26.45" customHeight="1" x14ac:dyDescent="0.25">
      <c r="B23" s="564"/>
      <c r="C23" s="327" t="s">
        <v>67</v>
      </c>
      <c r="D23" s="205"/>
      <c r="E23" s="444"/>
      <c r="F23" s="265" t="s">
        <v>20</v>
      </c>
      <c r="G23" s="254">
        <f>G14+G15+G16+G17+G19+G20+G21</f>
        <v>780</v>
      </c>
      <c r="H23" s="334"/>
      <c r="I23" s="336">
        <f t="shared" ref="I23:Y23" si="2">I14+I15+I16+I17+I19+I20+I21</f>
        <v>31.939999999999998</v>
      </c>
      <c r="J23" s="62">
        <f t="shared" si="2"/>
        <v>25.22</v>
      </c>
      <c r="K23" s="337">
        <f t="shared" si="2"/>
        <v>88.61</v>
      </c>
      <c r="L23" s="490">
        <f t="shared" si="2"/>
        <v>718.29</v>
      </c>
      <c r="M23" s="63">
        <f t="shared" si="2"/>
        <v>0.45000000000000007</v>
      </c>
      <c r="N23" s="62">
        <f t="shared" si="2"/>
        <v>0.35000000000000003</v>
      </c>
      <c r="O23" s="62">
        <f t="shared" si="2"/>
        <v>49.46</v>
      </c>
      <c r="P23" s="62">
        <f t="shared" si="2"/>
        <v>209.5</v>
      </c>
      <c r="Q23" s="340">
        <f t="shared" si="2"/>
        <v>0</v>
      </c>
      <c r="R23" s="336">
        <f t="shared" si="2"/>
        <v>127.96</v>
      </c>
      <c r="S23" s="62">
        <f t="shared" si="2"/>
        <v>449.28000000000009</v>
      </c>
      <c r="T23" s="62">
        <f t="shared" si="2"/>
        <v>222.89000000000001</v>
      </c>
      <c r="U23" s="62">
        <f t="shared" si="2"/>
        <v>7.669999999999999</v>
      </c>
      <c r="V23" s="62">
        <f t="shared" si="2"/>
        <v>1233.9099999999999</v>
      </c>
      <c r="W23" s="62">
        <f t="shared" si="2"/>
        <v>1.2249999999999999E-2</v>
      </c>
      <c r="X23" s="62">
        <f t="shared" si="2"/>
        <v>1.0120000000000001E-2</v>
      </c>
      <c r="Y23" s="337">
        <f t="shared" si="2"/>
        <v>0.31200000000000006</v>
      </c>
    </row>
    <row r="24" spans="2:25" s="34" customFormat="1" ht="26.45" customHeight="1" x14ac:dyDescent="0.25">
      <c r="B24" s="563"/>
      <c r="C24" s="326" t="s">
        <v>65</v>
      </c>
      <c r="D24" s="204"/>
      <c r="E24" s="399"/>
      <c r="F24" s="593" t="s">
        <v>21</v>
      </c>
      <c r="G24" s="302"/>
      <c r="H24" s="335"/>
      <c r="I24" s="338"/>
      <c r="J24" s="94"/>
      <c r="K24" s="95"/>
      <c r="L24" s="487">
        <f>L22/23.5</f>
        <v>30.864680851063827</v>
      </c>
      <c r="M24" s="339"/>
      <c r="N24" s="339"/>
      <c r="O24" s="94"/>
      <c r="P24" s="94"/>
      <c r="Q24" s="341"/>
      <c r="R24" s="338"/>
      <c r="S24" s="94"/>
      <c r="T24" s="94"/>
      <c r="U24" s="94"/>
      <c r="V24" s="94"/>
      <c r="W24" s="94"/>
      <c r="X24" s="94"/>
      <c r="Y24" s="95"/>
    </row>
    <row r="25" spans="2:25" s="34" customFormat="1" ht="26.45" customHeight="1" thickBot="1" x14ac:dyDescent="0.3">
      <c r="B25" s="590"/>
      <c r="C25" s="328" t="s">
        <v>67</v>
      </c>
      <c r="D25" s="160"/>
      <c r="E25" s="143"/>
      <c r="F25" s="594" t="s">
        <v>21</v>
      </c>
      <c r="G25" s="450"/>
      <c r="H25" s="462"/>
      <c r="I25" s="270"/>
      <c r="J25" s="139"/>
      <c r="K25" s="140"/>
      <c r="L25" s="488">
        <f>L23/23.5</f>
        <v>30.565531914893615</v>
      </c>
      <c r="M25" s="451"/>
      <c r="N25" s="451"/>
      <c r="O25" s="139"/>
      <c r="P25" s="139"/>
      <c r="Q25" s="162"/>
      <c r="R25" s="270"/>
      <c r="S25" s="139"/>
      <c r="T25" s="139"/>
      <c r="U25" s="139"/>
      <c r="V25" s="139"/>
      <c r="W25" s="139"/>
      <c r="X25" s="139"/>
      <c r="Y25" s="140"/>
    </row>
    <row r="26" spans="2:25" x14ac:dyDescent="0.25">
      <c r="B26" s="9"/>
      <c r="C26" s="29"/>
      <c r="D26" s="29"/>
      <c r="E26" s="9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s="191" customFormat="1" ht="18.75" x14ac:dyDescent="0.25">
      <c r="B27" s="318"/>
      <c r="C27" s="243"/>
      <c r="D27" s="240"/>
      <c r="E27" s="240"/>
      <c r="F27" s="241"/>
      <c r="G27" s="242"/>
      <c r="H27" s="240"/>
      <c r="I27" s="240"/>
      <c r="J27" s="240"/>
      <c r="K27" s="240"/>
    </row>
    <row r="28" spans="2:25" ht="18.75" x14ac:dyDescent="0.25">
      <c r="B28" s="11"/>
      <c r="C28" s="296"/>
      <c r="D28" s="296"/>
      <c r="E28" s="11"/>
      <c r="F28" s="25"/>
      <c r="G28" s="26"/>
      <c r="H28" s="11"/>
      <c r="I28" s="11"/>
      <c r="J28" s="11"/>
      <c r="K28" s="11"/>
    </row>
    <row r="29" spans="2:25" ht="15.75" x14ac:dyDescent="0.25">
      <c r="B29" s="557" t="s">
        <v>58</v>
      </c>
      <c r="C29" s="595"/>
      <c r="D29" s="568"/>
      <c r="E29" s="568"/>
      <c r="F29" s="11"/>
      <c r="G29" s="11"/>
      <c r="H29" s="11"/>
      <c r="I29" s="11"/>
      <c r="J29" s="11"/>
      <c r="K29" s="11"/>
    </row>
    <row r="30" spans="2:25" ht="15.75" x14ac:dyDescent="0.25">
      <c r="B30" s="558" t="s">
        <v>59</v>
      </c>
      <c r="C30" s="596"/>
      <c r="D30" s="569"/>
      <c r="E30" s="569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60" zoomScaleNormal="60" workbookViewId="0">
      <selection activeCell="L16" sqref="L16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10" max="10" width="11.28515625" customWidth="1"/>
    <col min="11" max="11" width="12.85546875" customWidth="1"/>
    <col min="12" max="12" width="21.85546875" customWidth="1"/>
    <col min="13" max="13" width="12" customWidth="1"/>
    <col min="17" max="17" width="9.140625" customWidth="1"/>
    <col min="22" max="22" width="12" customWidth="1"/>
    <col min="23" max="23" width="12.7109375" customWidth="1"/>
    <col min="24" max="24" width="13" customWidth="1"/>
  </cols>
  <sheetData>
    <row r="2" spans="2:25" ht="23.25" x14ac:dyDescent="0.35">
      <c r="B2" s="531" t="s">
        <v>1</v>
      </c>
      <c r="C2" s="532"/>
      <c r="D2" s="532"/>
      <c r="E2" s="531" t="s">
        <v>3</v>
      </c>
      <c r="F2" s="531"/>
      <c r="G2" s="533" t="s">
        <v>2</v>
      </c>
      <c r="H2" s="559">
        <v>12</v>
      </c>
      <c r="I2" s="6"/>
      <c r="L2" s="8"/>
      <c r="M2" s="7"/>
      <c r="N2" s="1"/>
      <c r="O2" s="2"/>
    </row>
    <row r="3" spans="2:25" ht="15.75" thickBot="1" x14ac:dyDescent="0.3">
      <c r="B3" s="587"/>
      <c r="C3" s="586"/>
      <c r="D3" s="586"/>
      <c r="E3" s="587"/>
      <c r="F3" s="587"/>
      <c r="G3" s="587"/>
      <c r="H3" s="587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4"/>
      <c r="D4" s="914" t="s">
        <v>135</v>
      </c>
      <c r="E4" s="912" t="s">
        <v>37</v>
      </c>
      <c r="F4" s="891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3">
      <c r="B5" s="893"/>
      <c r="C5" s="897"/>
      <c r="D5" s="915"/>
      <c r="E5" s="913"/>
      <c r="F5" s="916"/>
      <c r="G5" s="893"/>
      <c r="H5" s="893"/>
      <c r="I5" s="107" t="s">
        <v>26</v>
      </c>
      <c r="J5" s="388" t="s">
        <v>27</v>
      </c>
      <c r="K5" s="509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388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26.45" customHeight="1" x14ac:dyDescent="0.25">
      <c r="B6" s="570" t="s">
        <v>5</v>
      </c>
      <c r="C6" s="549"/>
      <c r="D6" s="131">
        <v>133</v>
      </c>
      <c r="E6" s="549" t="s">
        <v>19</v>
      </c>
      <c r="F6" s="314" t="s">
        <v>152</v>
      </c>
      <c r="G6" s="554">
        <v>60</v>
      </c>
      <c r="H6" s="131"/>
      <c r="I6" s="290">
        <v>1.32</v>
      </c>
      <c r="J6" s="49">
        <v>0.24</v>
      </c>
      <c r="K6" s="322">
        <v>8.82</v>
      </c>
      <c r="L6" s="460">
        <v>40.799999999999997</v>
      </c>
      <c r="M6" s="844">
        <v>0</v>
      </c>
      <c r="N6" s="845">
        <v>0.03</v>
      </c>
      <c r="O6" s="845">
        <v>2.88</v>
      </c>
      <c r="P6" s="845">
        <v>1.2</v>
      </c>
      <c r="Q6" s="846">
        <v>0</v>
      </c>
      <c r="R6" s="844">
        <v>3</v>
      </c>
      <c r="S6" s="845">
        <v>30</v>
      </c>
      <c r="T6" s="845">
        <v>0</v>
      </c>
      <c r="U6" s="845">
        <v>0.24</v>
      </c>
      <c r="V6" s="845">
        <v>81.599999999999994</v>
      </c>
      <c r="W6" s="845">
        <v>0</v>
      </c>
      <c r="X6" s="845">
        <v>2.9999999999999997E-4</v>
      </c>
      <c r="Y6" s="847">
        <v>1.0999999999999999E-2</v>
      </c>
    </row>
    <row r="7" spans="2:25" s="34" customFormat="1" ht="26.45" customHeight="1" x14ac:dyDescent="0.25">
      <c r="B7" s="570"/>
      <c r="C7" s="326" t="s">
        <v>65</v>
      </c>
      <c r="D7" s="156">
        <v>91</v>
      </c>
      <c r="E7" s="141" t="s">
        <v>72</v>
      </c>
      <c r="F7" s="465" t="s">
        <v>76</v>
      </c>
      <c r="G7" s="398">
        <v>90</v>
      </c>
      <c r="H7" s="333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45" customHeight="1" x14ac:dyDescent="0.25">
      <c r="B8" s="570"/>
      <c r="C8" s="420" t="s">
        <v>66</v>
      </c>
      <c r="D8" s="157">
        <v>88</v>
      </c>
      <c r="E8" s="161" t="s">
        <v>9</v>
      </c>
      <c r="F8" s="719" t="s">
        <v>132</v>
      </c>
      <c r="G8" s="142">
        <v>90</v>
      </c>
      <c r="H8" s="157"/>
      <c r="I8" s="343">
        <v>18</v>
      </c>
      <c r="J8" s="74">
        <v>16.5</v>
      </c>
      <c r="K8" s="377">
        <v>2.89</v>
      </c>
      <c r="L8" s="427">
        <v>232.8</v>
      </c>
      <c r="M8" s="343">
        <v>0.05</v>
      </c>
      <c r="N8" s="74">
        <v>0.13</v>
      </c>
      <c r="O8" s="74">
        <v>0.55000000000000004</v>
      </c>
      <c r="P8" s="74">
        <v>0</v>
      </c>
      <c r="Q8" s="377">
        <v>0</v>
      </c>
      <c r="R8" s="34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44">
        <v>5.8999999999999997E-2</v>
      </c>
    </row>
    <row r="9" spans="2:25" s="34" customFormat="1" ht="26.45" customHeight="1" x14ac:dyDescent="0.25">
      <c r="B9" s="570"/>
      <c r="C9" s="875"/>
      <c r="D9" s="112">
        <v>52</v>
      </c>
      <c r="E9" s="145" t="s">
        <v>57</v>
      </c>
      <c r="F9" s="303" t="s">
        <v>120</v>
      </c>
      <c r="G9" s="518">
        <v>150</v>
      </c>
      <c r="H9" s="112"/>
      <c r="I9" s="316">
        <v>3.15</v>
      </c>
      <c r="J9" s="83">
        <v>4.5</v>
      </c>
      <c r="K9" s="84">
        <v>17.55</v>
      </c>
      <c r="L9" s="632">
        <v>122.85</v>
      </c>
      <c r="M9" s="316">
        <v>0.16</v>
      </c>
      <c r="N9" s="83">
        <v>0.11</v>
      </c>
      <c r="O9" s="83">
        <v>25.3</v>
      </c>
      <c r="P9" s="83">
        <v>19.5</v>
      </c>
      <c r="Q9" s="84">
        <v>0.08</v>
      </c>
      <c r="R9" s="316">
        <v>16.260000000000002</v>
      </c>
      <c r="S9" s="83">
        <v>94.6</v>
      </c>
      <c r="T9" s="83">
        <v>35.32</v>
      </c>
      <c r="U9" s="83">
        <v>15.9</v>
      </c>
      <c r="V9" s="83">
        <v>805.4</v>
      </c>
      <c r="W9" s="83">
        <v>0.02</v>
      </c>
      <c r="X9" s="83">
        <v>0</v>
      </c>
      <c r="Y9" s="86">
        <v>0.05</v>
      </c>
    </row>
    <row r="10" spans="2:25" s="34" customFormat="1" ht="36" customHeight="1" x14ac:dyDescent="0.25">
      <c r="B10" s="570"/>
      <c r="C10" s="145"/>
      <c r="D10" s="113">
        <v>104</v>
      </c>
      <c r="E10" s="144" t="s">
        <v>17</v>
      </c>
      <c r="F10" s="375" t="s">
        <v>113</v>
      </c>
      <c r="G10" s="453">
        <v>200</v>
      </c>
      <c r="H10" s="88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34" customFormat="1" ht="26.45" customHeight="1" x14ac:dyDescent="0.25">
      <c r="B11" s="570"/>
      <c r="C11" s="145"/>
      <c r="D11" s="114">
        <v>119</v>
      </c>
      <c r="E11" s="146" t="s">
        <v>13</v>
      </c>
      <c r="F11" s="126" t="s">
        <v>50</v>
      </c>
      <c r="G11" s="442">
        <v>20</v>
      </c>
      <c r="H11" s="89"/>
      <c r="I11" s="238">
        <v>1.4</v>
      </c>
      <c r="J11" s="20">
        <v>0.14000000000000001</v>
      </c>
      <c r="K11" s="46">
        <v>8.8000000000000007</v>
      </c>
      <c r="L11" s="346">
        <v>48</v>
      </c>
      <c r="M11" s="238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8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34" customFormat="1" ht="26.45" customHeight="1" x14ac:dyDescent="0.25">
      <c r="B12" s="570"/>
      <c r="C12" s="145"/>
      <c r="D12" s="111">
        <v>120</v>
      </c>
      <c r="E12" s="146" t="s">
        <v>14</v>
      </c>
      <c r="F12" s="126" t="s">
        <v>43</v>
      </c>
      <c r="G12" s="442">
        <v>20</v>
      </c>
      <c r="H12" s="317"/>
      <c r="I12" s="238">
        <v>1.1399999999999999</v>
      </c>
      <c r="J12" s="20">
        <v>0.22</v>
      </c>
      <c r="K12" s="46">
        <v>7.44</v>
      </c>
      <c r="L12" s="23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45" customHeight="1" x14ac:dyDescent="0.25">
      <c r="B13" s="570"/>
      <c r="C13" s="419" t="s">
        <v>65</v>
      </c>
      <c r="D13" s="156"/>
      <c r="E13" s="424"/>
      <c r="F13" s="264" t="s">
        <v>20</v>
      </c>
      <c r="G13" s="376">
        <f>G6+G7+G9+G10+G11+G12</f>
        <v>540</v>
      </c>
      <c r="H13" s="156"/>
      <c r="I13" s="174">
        <f t="shared" ref="I13:Y13" si="0">I6+I7+I9+I10+I11+I12</f>
        <v>24.259999999999998</v>
      </c>
      <c r="J13" s="22">
        <f t="shared" si="0"/>
        <v>20.079999999999998</v>
      </c>
      <c r="K13" s="97">
        <f t="shared" si="0"/>
        <v>69.679999999999993</v>
      </c>
      <c r="L13" s="494">
        <f t="shared" si="0"/>
        <v>560.49</v>
      </c>
      <c r="M13" s="174">
        <f t="shared" si="0"/>
        <v>0.43000000000000005</v>
      </c>
      <c r="N13" s="22">
        <f t="shared" si="0"/>
        <v>0.30000000000000004</v>
      </c>
      <c r="O13" s="22">
        <f t="shared" si="0"/>
        <v>38.230000000000004</v>
      </c>
      <c r="P13" s="22">
        <f t="shared" si="0"/>
        <v>129.69999999999999</v>
      </c>
      <c r="Q13" s="97">
        <f t="shared" si="0"/>
        <v>1.25</v>
      </c>
      <c r="R13" s="174">
        <f t="shared" si="0"/>
        <v>59.099999999999994</v>
      </c>
      <c r="S13" s="22">
        <f t="shared" si="0"/>
        <v>347.57000000000005</v>
      </c>
      <c r="T13" s="22">
        <f t="shared" si="0"/>
        <v>76.430000000000007</v>
      </c>
      <c r="U13" s="22">
        <f t="shared" si="0"/>
        <v>18.88</v>
      </c>
      <c r="V13" s="22">
        <f t="shared" si="0"/>
        <v>1213.8399999999999</v>
      </c>
      <c r="W13" s="22">
        <f t="shared" si="0"/>
        <v>2.8170000000000001E-2</v>
      </c>
      <c r="X13" s="22">
        <f t="shared" si="0"/>
        <v>4.2100000000000002E-3</v>
      </c>
      <c r="Y13" s="61">
        <f t="shared" si="0"/>
        <v>0.15300000000000002</v>
      </c>
    </row>
    <row r="14" spans="2:25" s="34" customFormat="1" ht="26.45" customHeight="1" x14ac:dyDescent="0.25">
      <c r="B14" s="570"/>
      <c r="C14" s="420" t="s">
        <v>67</v>
      </c>
      <c r="D14" s="157"/>
      <c r="E14" s="161"/>
      <c r="F14" s="265" t="s">
        <v>20</v>
      </c>
      <c r="G14" s="369">
        <f>G6+G8+G9+G10+G11+G12</f>
        <v>540</v>
      </c>
      <c r="H14" s="253"/>
      <c r="I14" s="367">
        <f t="shared" ref="I14:Y14" si="1">I6+I8+I9+I10+I11+I12</f>
        <v>25.009999999999998</v>
      </c>
      <c r="J14" s="366">
        <f t="shared" si="1"/>
        <v>21.599999999999998</v>
      </c>
      <c r="K14" s="370">
        <f t="shared" si="1"/>
        <v>64.7</v>
      </c>
      <c r="L14" s="495">
        <f t="shared" si="1"/>
        <v>557.51</v>
      </c>
      <c r="M14" s="367">
        <f t="shared" si="1"/>
        <v>0.41000000000000003</v>
      </c>
      <c r="N14" s="366">
        <f t="shared" si="1"/>
        <v>0.31000000000000005</v>
      </c>
      <c r="O14" s="366">
        <f t="shared" si="1"/>
        <v>37.97</v>
      </c>
      <c r="P14" s="366">
        <f t="shared" si="1"/>
        <v>119.7</v>
      </c>
      <c r="Q14" s="370">
        <f t="shared" si="1"/>
        <v>1.23</v>
      </c>
      <c r="R14" s="367">
        <f t="shared" si="1"/>
        <v>45.92</v>
      </c>
      <c r="S14" s="366">
        <f t="shared" si="1"/>
        <v>362.96000000000004</v>
      </c>
      <c r="T14" s="366">
        <f t="shared" si="1"/>
        <v>78.56</v>
      </c>
      <c r="U14" s="366">
        <f t="shared" si="1"/>
        <v>19.63</v>
      </c>
      <c r="V14" s="366">
        <f t="shared" si="1"/>
        <v>1281.3999999999999</v>
      </c>
      <c r="W14" s="366">
        <f t="shared" si="1"/>
        <v>2.9600000000000001E-2</v>
      </c>
      <c r="X14" s="366">
        <f t="shared" si="1"/>
        <v>3.3E-3</v>
      </c>
      <c r="Y14" s="368">
        <f t="shared" si="1"/>
        <v>0.13200000000000001</v>
      </c>
    </row>
    <row r="15" spans="2:25" s="34" customFormat="1" ht="26.45" customHeight="1" x14ac:dyDescent="0.25">
      <c r="B15" s="570"/>
      <c r="C15" s="419" t="s">
        <v>65</v>
      </c>
      <c r="D15" s="156"/>
      <c r="E15" s="424"/>
      <c r="F15" s="264" t="s">
        <v>21</v>
      </c>
      <c r="G15" s="141"/>
      <c r="H15" s="156"/>
      <c r="I15" s="269"/>
      <c r="J15" s="59"/>
      <c r="K15" s="98"/>
      <c r="L15" s="493">
        <f>L13/23.5</f>
        <v>23.85063829787234</v>
      </c>
      <c r="M15" s="269"/>
      <c r="N15" s="59"/>
      <c r="O15" s="59"/>
      <c r="P15" s="59"/>
      <c r="Q15" s="98"/>
      <c r="R15" s="269"/>
      <c r="S15" s="59"/>
      <c r="T15" s="59"/>
      <c r="U15" s="59"/>
      <c r="V15" s="59"/>
      <c r="W15" s="59"/>
      <c r="X15" s="59"/>
      <c r="Y15" s="60"/>
    </row>
    <row r="16" spans="2:25" s="34" customFormat="1" ht="26.45" customHeight="1" thickBot="1" x14ac:dyDescent="0.3">
      <c r="B16" s="585"/>
      <c r="C16" s="421" t="s">
        <v>67</v>
      </c>
      <c r="D16" s="160"/>
      <c r="E16" s="471"/>
      <c r="F16" s="594" t="s">
        <v>21</v>
      </c>
      <c r="G16" s="143"/>
      <c r="H16" s="160"/>
      <c r="I16" s="270"/>
      <c r="J16" s="139"/>
      <c r="K16" s="162"/>
      <c r="L16" s="496">
        <f>L14/23.5</f>
        <v>23.723829787234042</v>
      </c>
      <c r="M16" s="270"/>
      <c r="N16" s="139"/>
      <c r="O16" s="139"/>
      <c r="P16" s="139"/>
      <c r="Q16" s="162"/>
      <c r="R16" s="270"/>
      <c r="S16" s="139"/>
      <c r="T16" s="139"/>
      <c r="U16" s="139"/>
      <c r="V16" s="139"/>
      <c r="W16" s="139"/>
      <c r="X16" s="139"/>
      <c r="Y16" s="140"/>
    </row>
    <row r="17" spans="2:25" s="16" customFormat="1" ht="36" customHeight="1" x14ac:dyDescent="0.25">
      <c r="B17" s="560" t="s">
        <v>6</v>
      </c>
      <c r="C17" s="131"/>
      <c r="D17" s="459">
        <v>24</v>
      </c>
      <c r="E17" s="298" t="s">
        <v>19</v>
      </c>
      <c r="F17" s="323" t="s">
        <v>90</v>
      </c>
      <c r="G17" s="441">
        <v>150</v>
      </c>
      <c r="H17" s="298"/>
      <c r="I17" s="219">
        <v>0.6</v>
      </c>
      <c r="J17" s="35">
        <v>0</v>
      </c>
      <c r="K17" s="194">
        <v>16.95</v>
      </c>
      <c r="L17" s="362">
        <v>69</v>
      </c>
      <c r="M17" s="228">
        <v>0.01</v>
      </c>
      <c r="N17" s="37">
        <v>0.03</v>
      </c>
      <c r="O17" s="37">
        <v>19.5</v>
      </c>
      <c r="P17" s="37">
        <v>0</v>
      </c>
      <c r="Q17" s="42">
        <v>0</v>
      </c>
      <c r="R17" s="228">
        <v>24</v>
      </c>
      <c r="S17" s="37">
        <v>16.5</v>
      </c>
      <c r="T17" s="37">
        <v>13.5</v>
      </c>
      <c r="U17" s="37">
        <v>3.3</v>
      </c>
      <c r="V17" s="37">
        <v>417</v>
      </c>
      <c r="W17" s="37">
        <v>3.0000000000000001E-3</v>
      </c>
      <c r="X17" s="37">
        <v>5.0000000000000001E-4</v>
      </c>
      <c r="Y17" s="38">
        <v>1.4999999999999999E-2</v>
      </c>
    </row>
    <row r="18" spans="2:25" s="16" customFormat="1" ht="26.45" customHeight="1" x14ac:dyDescent="0.25">
      <c r="B18" s="561"/>
      <c r="C18" s="113"/>
      <c r="D18" s="123">
        <v>31</v>
      </c>
      <c r="E18" s="144" t="s">
        <v>8</v>
      </c>
      <c r="F18" s="320" t="s">
        <v>69</v>
      </c>
      <c r="G18" s="529">
        <v>200</v>
      </c>
      <c r="H18" s="113"/>
      <c r="I18" s="209">
        <v>5.74</v>
      </c>
      <c r="J18" s="13">
        <v>8.7799999999999994</v>
      </c>
      <c r="K18" s="23">
        <v>8.74</v>
      </c>
      <c r="L18" s="251">
        <v>138.04</v>
      </c>
      <c r="M18" s="209">
        <v>0.04</v>
      </c>
      <c r="N18" s="13">
        <v>0.08</v>
      </c>
      <c r="O18" s="13">
        <v>5.24</v>
      </c>
      <c r="P18" s="13">
        <v>132.80000000000001</v>
      </c>
      <c r="Q18" s="23">
        <v>0.06</v>
      </c>
      <c r="R18" s="209">
        <v>33.799999999999997</v>
      </c>
      <c r="S18" s="13">
        <v>77.48</v>
      </c>
      <c r="T18" s="13">
        <v>20.28</v>
      </c>
      <c r="U18" s="13">
        <v>1.28</v>
      </c>
      <c r="V18" s="13">
        <v>278.8</v>
      </c>
      <c r="W18" s="13">
        <v>6.0000000000000001E-3</v>
      </c>
      <c r="X18" s="13">
        <v>0</v>
      </c>
      <c r="Y18" s="43">
        <v>3.5999999999999997E-2</v>
      </c>
    </row>
    <row r="19" spans="2:25" s="34" customFormat="1" ht="26.45" customHeight="1" x14ac:dyDescent="0.25">
      <c r="B19" s="563"/>
      <c r="C19" s="103"/>
      <c r="D19" s="112">
        <v>89</v>
      </c>
      <c r="E19" s="112" t="s">
        <v>9</v>
      </c>
      <c r="F19" s="151" t="s">
        <v>77</v>
      </c>
      <c r="G19" s="198">
        <v>90</v>
      </c>
      <c r="H19" s="89"/>
      <c r="I19" s="214">
        <v>18.13</v>
      </c>
      <c r="J19" s="76">
        <v>17.05</v>
      </c>
      <c r="K19" s="183">
        <v>3.69</v>
      </c>
      <c r="L19" s="315">
        <v>240.96</v>
      </c>
      <c r="M19" s="316">
        <v>0.06</v>
      </c>
      <c r="N19" s="82">
        <v>0.13</v>
      </c>
      <c r="O19" s="83">
        <v>1.06</v>
      </c>
      <c r="P19" s="83">
        <v>0</v>
      </c>
      <c r="Q19" s="84">
        <v>0</v>
      </c>
      <c r="R19" s="316">
        <v>17.03</v>
      </c>
      <c r="S19" s="83">
        <v>176.72</v>
      </c>
      <c r="T19" s="83">
        <v>23.18</v>
      </c>
      <c r="U19" s="83">
        <v>2.61</v>
      </c>
      <c r="V19" s="83">
        <v>317</v>
      </c>
      <c r="W19" s="83">
        <v>7.0000000000000001E-3</v>
      </c>
      <c r="X19" s="83">
        <v>3.5E-4</v>
      </c>
      <c r="Y19" s="86">
        <v>0.06</v>
      </c>
    </row>
    <row r="20" spans="2:25" s="34" customFormat="1" ht="26.45" customHeight="1" x14ac:dyDescent="0.25">
      <c r="B20" s="563"/>
      <c r="C20" s="103"/>
      <c r="D20" s="89">
        <v>65</v>
      </c>
      <c r="E20" s="146" t="s">
        <v>73</v>
      </c>
      <c r="F20" s="126" t="s">
        <v>49</v>
      </c>
      <c r="G20" s="109">
        <v>150</v>
      </c>
      <c r="H20" s="146"/>
      <c r="I20" s="316">
        <v>6.45</v>
      </c>
      <c r="J20" s="83">
        <v>4.05</v>
      </c>
      <c r="K20" s="84">
        <v>40.200000000000003</v>
      </c>
      <c r="L20" s="632">
        <v>223.65</v>
      </c>
      <c r="M20" s="209">
        <v>0.08</v>
      </c>
      <c r="N20" s="13">
        <v>0.02</v>
      </c>
      <c r="O20" s="13">
        <v>0</v>
      </c>
      <c r="P20" s="13">
        <v>30</v>
      </c>
      <c r="Q20" s="23">
        <v>0.11</v>
      </c>
      <c r="R20" s="209">
        <v>13.05</v>
      </c>
      <c r="S20" s="13">
        <v>58.34</v>
      </c>
      <c r="T20" s="13">
        <v>22.53</v>
      </c>
      <c r="U20" s="13">
        <v>1.25</v>
      </c>
      <c r="V20" s="13">
        <v>1.1000000000000001</v>
      </c>
      <c r="W20" s="13">
        <v>0</v>
      </c>
      <c r="X20" s="13">
        <v>0</v>
      </c>
      <c r="Y20" s="46">
        <v>0</v>
      </c>
    </row>
    <row r="21" spans="2:25" s="16" customFormat="1" ht="33.75" customHeight="1" x14ac:dyDescent="0.25">
      <c r="B21" s="564"/>
      <c r="C21" s="113"/>
      <c r="D21" s="442">
        <v>104</v>
      </c>
      <c r="E21" s="279" t="s">
        <v>17</v>
      </c>
      <c r="F21" s="522" t="s">
        <v>114</v>
      </c>
      <c r="G21" s="525">
        <v>200</v>
      </c>
      <c r="H21" s="88"/>
      <c r="I21" s="208">
        <v>0</v>
      </c>
      <c r="J21" s="15">
        <v>0</v>
      </c>
      <c r="K21" s="39">
        <v>19.2</v>
      </c>
      <c r="L21" s="164">
        <v>76.8</v>
      </c>
      <c r="M21" s="208">
        <v>0.16</v>
      </c>
      <c r="N21" s="17">
        <v>0.01</v>
      </c>
      <c r="O21" s="15">
        <v>9.16</v>
      </c>
      <c r="P21" s="15">
        <v>99</v>
      </c>
      <c r="Q21" s="18">
        <v>1.1499999999999999</v>
      </c>
      <c r="R21" s="208">
        <v>0.76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39">
        <v>0</v>
      </c>
    </row>
    <row r="22" spans="2:25" s="16" customFormat="1" ht="26.45" customHeight="1" x14ac:dyDescent="0.25">
      <c r="B22" s="564"/>
      <c r="C22" s="114"/>
      <c r="D22" s="90">
        <v>119</v>
      </c>
      <c r="E22" s="146" t="s">
        <v>13</v>
      </c>
      <c r="F22" s="126" t="s">
        <v>50</v>
      </c>
      <c r="G22" s="524">
        <v>20</v>
      </c>
      <c r="H22" s="109"/>
      <c r="I22" s="208">
        <v>1.4</v>
      </c>
      <c r="J22" s="15">
        <v>0.14000000000000001</v>
      </c>
      <c r="K22" s="39">
        <v>8.8000000000000007</v>
      </c>
      <c r="L22" s="217">
        <v>48</v>
      </c>
      <c r="M22" s="208">
        <v>0.02</v>
      </c>
      <c r="N22" s="15">
        <v>6.0000000000000001E-3</v>
      </c>
      <c r="O22" s="15">
        <v>0</v>
      </c>
      <c r="P22" s="15">
        <v>0</v>
      </c>
      <c r="Q22" s="18">
        <v>0</v>
      </c>
      <c r="R22" s="208">
        <v>7.4</v>
      </c>
      <c r="S22" s="15">
        <v>43.6</v>
      </c>
      <c r="T22" s="15">
        <v>13</v>
      </c>
      <c r="U22" s="15">
        <v>0.56000000000000005</v>
      </c>
      <c r="V22" s="15">
        <v>18.600000000000001</v>
      </c>
      <c r="W22" s="15">
        <v>5.9999999999999995E-4</v>
      </c>
      <c r="X22" s="15">
        <v>1E-3</v>
      </c>
      <c r="Y22" s="39">
        <v>0</v>
      </c>
    </row>
    <row r="23" spans="2:25" s="16" customFormat="1" ht="26.45" customHeight="1" x14ac:dyDescent="0.25">
      <c r="B23" s="564"/>
      <c r="C23" s="114"/>
      <c r="D23" s="109">
        <v>120</v>
      </c>
      <c r="E23" s="146" t="s">
        <v>14</v>
      </c>
      <c r="F23" s="126" t="s">
        <v>43</v>
      </c>
      <c r="G23" s="442">
        <v>20</v>
      </c>
      <c r="H23" s="145"/>
      <c r="I23" s="238">
        <v>1.1399999999999999</v>
      </c>
      <c r="J23" s="20">
        <v>0.22</v>
      </c>
      <c r="K23" s="21">
        <v>7.44</v>
      </c>
      <c r="L23" s="363">
        <v>36.26</v>
      </c>
      <c r="M23" s="238">
        <v>0.02</v>
      </c>
      <c r="N23" s="20">
        <v>2.4E-2</v>
      </c>
      <c r="O23" s="20">
        <v>0.08</v>
      </c>
      <c r="P23" s="20">
        <v>0</v>
      </c>
      <c r="Q23" s="21">
        <v>0</v>
      </c>
      <c r="R23" s="238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34" customFormat="1" ht="26.45" customHeight="1" x14ac:dyDescent="0.25">
      <c r="B24" s="563"/>
      <c r="C24" s="137"/>
      <c r="D24" s="220"/>
      <c r="E24" s="147"/>
      <c r="F24" s="266" t="s">
        <v>20</v>
      </c>
      <c r="G24" s="319">
        <f>G17+G18+G19+G20+G21+G22+G23</f>
        <v>830</v>
      </c>
      <c r="H24" s="147"/>
      <c r="I24" s="176">
        <f t="shared" ref="I24:Y24" si="2">I17+I18+I19+I20+I21+I22+I23</f>
        <v>33.46</v>
      </c>
      <c r="J24" s="85">
        <f t="shared" si="2"/>
        <v>30.24</v>
      </c>
      <c r="K24" s="163">
        <f t="shared" si="2"/>
        <v>105.02</v>
      </c>
      <c r="L24" s="777">
        <f t="shared" si="2"/>
        <v>832.70999999999992</v>
      </c>
      <c r="M24" s="175">
        <f t="shared" si="2"/>
        <v>0.39</v>
      </c>
      <c r="N24" s="32">
        <f t="shared" si="2"/>
        <v>0.30000000000000004</v>
      </c>
      <c r="O24" s="32">
        <f t="shared" si="2"/>
        <v>35.04</v>
      </c>
      <c r="P24" s="32">
        <f t="shared" si="2"/>
        <v>261.8</v>
      </c>
      <c r="Q24" s="229">
        <f t="shared" si="2"/>
        <v>1.3199999999999998</v>
      </c>
      <c r="R24" s="175">
        <f t="shared" si="2"/>
        <v>102.84</v>
      </c>
      <c r="S24" s="32">
        <f t="shared" si="2"/>
        <v>396.64</v>
      </c>
      <c r="T24" s="32">
        <f t="shared" si="2"/>
        <v>100.69000000000001</v>
      </c>
      <c r="U24" s="32">
        <f t="shared" si="2"/>
        <v>9.4600000000000009</v>
      </c>
      <c r="V24" s="32">
        <f t="shared" si="2"/>
        <v>1106</v>
      </c>
      <c r="W24" s="32">
        <f t="shared" si="2"/>
        <v>1.8599999999999998E-2</v>
      </c>
      <c r="X24" s="32">
        <f t="shared" si="2"/>
        <v>3.8500000000000001E-3</v>
      </c>
      <c r="Y24" s="67">
        <f t="shared" si="2"/>
        <v>0.12299999999999998</v>
      </c>
    </row>
    <row r="25" spans="2:25" s="34" customFormat="1" ht="26.45" customHeight="1" thickBot="1" x14ac:dyDescent="0.3">
      <c r="B25" s="590"/>
      <c r="C25" s="813"/>
      <c r="D25" s="222"/>
      <c r="E25" s="778"/>
      <c r="F25" s="293" t="s">
        <v>21</v>
      </c>
      <c r="G25" s="181"/>
      <c r="H25" s="171"/>
      <c r="I25" s="177"/>
      <c r="J25" s="51"/>
      <c r="K25" s="108"/>
      <c r="L25" s="779">
        <f>L24/23.5</f>
        <v>35.434468085106381</v>
      </c>
      <c r="M25" s="177"/>
      <c r="N25" s="51"/>
      <c r="O25" s="51"/>
      <c r="P25" s="51"/>
      <c r="Q25" s="108"/>
      <c r="R25" s="177"/>
      <c r="S25" s="51"/>
      <c r="T25" s="51"/>
      <c r="U25" s="51"/>
      <c r="V25" s="51"/>
      <c r="W25" s="51"/>
      <c r="X25" s="51"/>
      <c r="Y25" s="102"/>
    </row>
    <row r="26" spans="2:25" x14ac:dyDescent="0.25">
      <c r="B26" s="2"/>
      <c r="C26" s="4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557" t="s">
        <v>58</v>
      </c>
      <c r="C27" s="595"/>
      <c r="D27" s="568"/>
      <c r="E27" s="568"/>
      <c r="F27" s="25"/>
      <c r="G27" s="26"/>
      <c r="H27" s="11"/>
      <c r="I27" s="9"/>
      <c r="J27" s="11"/>
      <c r="K27" s="11"/>
    </row>
    <row r="28" spans="2:25" ht="18.75" x14ac:dyDescent="0.25">
      <c r="B28" s="558" t="s">
        <v>59</v>
      </c>
      <c r="C28" s="596"/>
      <c r="D28" s="569"/>
      <c r="E28" s="569"/>
      <c r="F28" s="25"/>
      <c r="G28" s="26"/>
      <c r="H28" s="11"/>
      <c r="I28" s="11"/>
      <c r="J28" s="11"/>
      <c r="K28" s="11"/>
    </row>
    <row r="29" spans="2:25" ht="18.75" x14ac:dyDescent="0.25">
      <c r="B29" s="11"/>
      <c r="C29" s="296"/>
      <c r="D29" s="296"/>
      <c r="E29" s="11"/>
      <c r="F29" s="25"/>
      <c r="G29" s="26"/>
      <c r="H29" s="11"/>
      <c r="I29" s="11"/>
      <c r="J29" s="11"/>
      <c r="K29" s="11"/>
    </row>
    <row r="32" spans="2:25" ht="18.75" x14ac:dyDescent="0.25">
      <c r="E32" s="11"/>
      <c r="F32" s="25"/>
      <c r="G32" s="26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K41" sqref="K41"/>
    </sheetView>
  </sheetViews>
  <sheetFormatPr defaultRowHeight="15" x14ac:dyDescent="0.25"/>
  <cols>
    <col min="2" max="3" width="16.85546875" customWidth="1"/>
    <col min="4" max="4" width="17.140625" style="5" customWidth="1"/>
    <col min="5" max="5" width="24.42578125" customWidth="1"/>
    <col min="6" max="6" width="64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22.5703125" customWidth="1"/>
    <col min="13" max="13" width="11.28515625" customWidth="1"/>
    <col min="17" max="17" width="9.140625" customWidth="1"/>
    <col min="23" max="23" width="14.140625" customWidth="1"/>
    <col min="24" max="24" width="11.140625" bestFit="1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59">
        <v>13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98" t="s">
        <v>23</v>
      </c>
      <c r="N4" s="901"/>
      <c r="O4" s="901"/>
      <c r="P4" s="901"/>
      <c r="Q4" s="902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28.5" customHeight="1" thickBot="1" x14ac:dyDescent="0.3">
      <c r="B5" s="893"/>
      <c r="C5" s="897"/>
      <c r="D5" s="896"/>
      <c r="E5" s="893"/>
      <c r="F5" s="893"/>
      <c r="G5" s="893"/>
      <c r="H5" s="893"/>
      <c r="I5" s="87" t="s">
        <v>26</v>
      </c>
      <c r="J5" s="388" t="s">
        <v>27</v>
      </c>
      <c r="K5" s="87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26.45" customHeight="1" x14ac:dyDescent="0.25">
      <c r="B6" s="561" t="s">
        <v>5</v>
      </c>
      <c r="C6" s="131"/>
      <c r="D6" s="325">
        <v>137</v>
      </c>
      <c r="E6" s="554" t="s">
        <v>19</v>
      </c>
      <c r="F6" s="714" t="s">
        <v>139</v>
      </c>
      <c r="G6" s="793">
        <v>100</v>
      </c>
      <c r="H6" s="131"/>
      <c r="I6" s="291">
        <v>0.8</v>
      </c>
      <c r="J6" s="49">
        <v>0.2</v>
      </c>
      <c r="K6" s="322">
        <v>7.5</v>
      </c>
      <c r="L6" s="794">
        <v>38</v>
      </c>
      <c r="M6" s="290">
        <v>0.06</v>
      </c>
      <c r="N6" s="291">
        <v>0.03</v>
      </c>
      <c r="O6" s="49">
        <v>38</v>
      </c>
      <c r="P6" s="49">
        <v>10</v>
      </c>
      <c r="Q6" s="50">
        <v>0</v>
      </c>
      <c r="R6" s="29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25">
      <c r="B7" s="570"/>
      <c r="C7" s="112"/>
      <c r="D7" s="442">
        <v>293</v>
      </c>
      <c r="E7" s="112" t="s">
        <v>55</v>
      </c>
      <c r="F7" s="151" t="s">
        <v>168</v>
      </c>
      <c r="G7" s="145">
        <v>150</v>
      </c>
      <c r="H7" s="112"/>
      <c r="I7" s="19">
        <v>16.03</v>
      </c>
      <c r="J7" s="20">
        <v>7.85</v>
      </c>
      <c r="K7" s="21">
        <v>31.16</v>
      </c>
      <c r="L7" s="250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45" customHeight="1" x14ac:dyDescent="0.25">
      <c r="B8" s="570"/>
      <c r="C8" s="112"/>
      <c r="D8" s="442">
        <v>116</v>
      </c>
      <c r="E8" s="89" t="s">
        <v>56</v>
      </c>
      <c r="F8" s="110" t="s">
        <v>79</v>
      </c>
      <c r="G8" s="112">
        <v>200</v>
      </c>
      <c r="H8" s="112"/>
      <c r="I8" s="19">
        <v>3.2</v>
      </c>
      <c r="J8" s="20">
        <v>3.2</v>
      </c>
      <c r="K8" s="21">
        <v>14.6</v>
      </c>
      <c r="L8" s="250">
        <v>100.8</v>
      </c>
      <c r="M8" s="238">
        <v>6.5</v>
      </c>
      <c r="N8" s="19">
        <v>0.32</v>
      </c>
      <c r="O8" s="20">
        <v>1.08</v>
      </c>
      <c r="P8" s="20">
        <v>40</v>
      </c>
      <c r="Q8" s="21">
        <v>0.1</v>
      </c>
      <c r="R8" s="238">
        <v>178.44</v>
      </c>
      <c r="S8" s="20">
        <v>136.9</v>
      </c>
      <c r="T8" s="20">
        <v>25.2</v>
      </c>
      <c r="U8" s="20">
        <v>0.42</v>
      </c>
      <c r="V8" s="20">
        <v>319.2</v>
      </c>
      <c r="W8" s="20">
        <v>1.6E-2</v>
      </c>
      <c r="X8" s="20">
        <v>4.0000000000000001E-3</v>
      </c>
      <c r="Y8" s="46">
        <v>0.04</v>
      </c>
    </row>
    <row r="9" spans="2:25" s="34" customFormat="1" ht="26.45" customHeight="1" x14ac:dyDescent="0.25">
      <c r="B9" s="570"/>
      <c r="C9" s="112"/>
      <c r="D9" s="445">
        <v>121</v>
      </c>
      <c r="E9" s="89" t="s">
        <v>13</v>
      </c>
      <c r="F9" s="135" t="s">
        <v>46</v>
      </c>
      <c r="G9" s="518">
        <v>30</v>
      </c>
      <c r="H9" s="112"/>
      <c r="I9" s="19">
        <v>2.16</v>
      </c>
      <c r="J9" s="20">
        <v>0.81</v>
      </c>
      <c r="K9" s="21">
        <v>14.73</v>
      </c>
      <c r="L9" s="250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0" customHeight="1" x14ac:dyDescent="0.25">
      <c r="B10" s="570"/>
      <c r="C10" s="112"/>
      <c r="D10" s="442">
        <v>120</v>
      </c>
      <c r="E10" s="89" t="s">
        <v>14</v>
      </c>
      <c r="F10" s="110" t="s">
        <v>43</v>
      </c>
      <c r="G10" s="112">
        <v>20</v>
      </c>
      <c r="H10" s="112"/>
      <c r="I10" s="19">
        <v>1.1399999999999999</v>
      </c>
      <c r="J10" s="20">
        <v>0.22</v>
      </c>
      <c r="K10" s="21">
        <v>7.44</v>
      </c>
      <c r="L10" s="36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45" customHeight="1" x14ac:dyDescent="0.25">
      <c r="B11" s="570"/>
      <c r="C11" s="112"/>
      <c r="D11" s="445"/>
      <c r="E11" s="89"/>
      <c r="F11" s="133" t="s">
        <v>20</v>
      </c>
      <c r="G11" s="231">
        <f>G6+G7+G8+G9+G10</f>
        <v>500</v>
      </c>
      <c r="H11" s="304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497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45" customHeight="1" thickBot="1" x14ac:dyDescent="0.3">
      <c r="B12" s="570"/>
      <c r="C12" s="115"/>
      <c r="D12" s="230"/>
      <c r="E12" s="181"/>
      <c r="F12" s="134" t="s">
        <v>21</v>
      </c>
      <c r="G12" s="115"/>
      <c r="H12" s="118"/>
      <c r="I12" s="182"/>
      <c r="J12" s="129"/>
      <c r="K12" s="195"/>
      <c r="L12" s="498">
        <f>L11/23.5</f>
        <v>21.782127659574467</v>
      </c>
      <c r="M12" s="211"/>
      <c r="N12" s="129"/>
      <c r="O12" s="129"/>
      <c r="P12" s="129"/>
      <c r="Q12" s="195"/>
      <c r="R12" s="211"/>
      <c r="S12" s="129"/>
      <c r="T12" s="129"/>
      <c r="U12" s="129"/>
      <c r="V12" s="129"/>
      <c r="W12" s="129"/>
      <c r="X12" s="129"/>
      <c r="Y12" s="130"/>
    </row>
    <row r="13" spans="2:25" s="16" customFormat="1" ht="26.45" customHeight="1" x14ac:dyDescent="0.25">
      <c r="B13" s="588" t="s">
        <v>6</v>
      </c>
      <c r="C13" s="131"/>
      <c r="D13" s="112">
        <v>135</v>
      </c>
      <c r="E13" s="442" t="s">
        <v>19</v>
      </c>
      <c r="F13" s="135" t="s">
        <v>141</v>
      </c>
      <c r="G13" s="518">
        <v>60</v>
      </c>
      <c r="H13" s="145"/>
      <c r="I13" s="290">
        <v>1.2</v>
      </c>
      <c r="J13" s="49">
        <v>5.4</v>
      </c>
      <c r="K13" s="50">
        <v>5.16</v>
      </c>
      <c r="L13" s="237">
        <v>73.2</v>
      </c>
      <c r="M13" s="290">
        <v>0.01</v>
      </c>
      <c r="N13" s="291">
        <v>0.03</v>
      </c>
      <c r="O13" s="49">
        <v>4.2</v>
      </c>
      <c r="P13" s="49">
        <v>90</v>
      </c>
      <c r="Q13" s="322">
        <v>0</v>
      </c>
      <c r="R13" s="290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45" customHeight="1" x14ac:dyDescent="0.25">
      <c r="B14" s="561"/>
      <c r="C14" s="111"/>
      <c r="D14" s="442">
        <v>30</v>
      </c>
      <c r="E14" s="89" t="s">
        <v>8</v>
      </c>
      <c r="F14" s="135" t="s">
        <v>15</v>
      </c>
      <c r="G14" s="198">
        <v>200</v>
      </c>
      <c r="H14" s="112"/>
      <c r="I14" s="184">
        <v>6</v>
      </c>
      <c r="J14" s="76">
        <v>6.28</v>
      </c>
      <c r="K14" s="77">
        <v>7.12</v>
      </c>
      <c r="L14" s="186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25">
      <c r="B15" s="563"/>
      <c r="C15" s="304"/>
      <c r="D15" s="442">
        <v>182</v>
      </c>
      <c r="E15" s="89" t="s">
        <v>9</v>
      </c>
      <c r="F15" s="303" t="s">
        <v>146</v>
      </c>
      <c r="G15" s="725">
        <v>90</v>
      </c>
      <c r="H15" s="112"/>
      <c r="I15" s="184">
        <v>18.61</v>
      </c>
      <c r="J15" s="76">
        <v>5.33</v>
      </c>
      <c r="K15" s="77">
        <v>2.89</v>
      </c>
      <c r="L15" s="186">
        <v>133.04</v>
      </c>
      <c r="M15" s="184">
        <v>0.1</v>
      </c>
      <c r="N15" s="184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3">
        <v>0.65</v>
      </c>
    </row>
    <row r="16" spans="2:25" s="34" customFormat="1" ht="26.45" customHeight="1" x14ac:dyDescent="0.25">
      <c r="B16" s="563"/>
      <c r="C16" s="136" t="s">
        <v>65</v>
      </c>
      <c r="D16" s="706">
        <v>50</v>
      </c>
      <c r="E16" s="695" t="s">
        <v>57</v>
      </c>
      <c r="F16" s="707" t="s">
        <v>81</v>
      </c>
      <c r="G16" s="492">
        <v>150</v>
      </c>
      <c r="H16" s="492"/>
      <c r="I16" s="618">
        <v>3.3</v>
      </c>
      <c r="J16" s="619">
        <v>7.8</v>
      </c>
      <c r="K16" s="620">
        <v>22.35</v>
      </c>
      <c r="L16" s="621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98">
        <v>0.1</v>
      </c>
      <c r="R16" s="269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45" customHeight="1" x14ac:dyDescent="0.25">
      <c r="B17" s="563"/>
      <c r="C17" s="704" t="s">
        <v>67</v>
      </c>
      <c r="D17" s="142">
        <v>51</v>
      </c>
      <c r="E17" s="157" t="s">
        <v>57</v>
      </c>
      <c r="F17" s="671" t="s">
        <v>161</v>
      </c>
      <c r="G17" s="157">
        <v>150</v>
      </c>
      <c r="H17" s="142"/>
      <c r="I17" s="658">
        <v>3.3</v>
      </c>
      <c r="J17" s="659">
        <v>3.9</v>
      </c>
      <c r="K17" s="660">
        <v>25.65</v>
      </c>
      <c r="L17" s="661">
        <v>151.35</v>
      </c>
      <c r="M17" s="658">
        <v>0.15</v>
      </c>
      <c r="N17" s="659">
        <v>0.09</v>
      </c>
      <c r="O17" s="659">
        <v>21</v>
      </c>
      <c r="P17" s="659">
        <v>0</v>
      </c>
      <c r="Q17" s="662">
        <v>0</v>
      </c>
      <c r="R17" s="658">
        <v>14.01</v>
      </c>
      <c r="S17" s="659">
        <v>78.63</v>
      </c>
      <c r="T17" s="659">
        <v>29.37</v>
      </c>
      <c r="U17" s="659">
        <v>1.32</v>
      </c>
      <c r="V17" s="659">
        <v>809.4</v>
      </c>
      <c r="W17" s="659">
        <v>8.0000000000000002E-3</v>
      </c>
      <c r="X17" s="659">
        <v>5.9999999999999995E-4</v>
      </c>
      <c r="Y17" s="660">
        <v>4.4999999999999998E-2</v>
      </c>
    </row>
    <row r="18" spans="2:25" s="16" customFormat="1" ht="33.75" customHeight="1" x14ac:dyDescent="0.25">
      <c r="B18" s="563"/>
      <c r="C18" s="197"/>
      <c r="D18" s="442">
        <v>107</v>
      </c>
      <c r="E18" s="89" t="s">
        <v>17</v>
      </c>
      <c r="F18" s="135" t="s">
        <v>82</v>
      </c>
      <c r="G18" s="198">
        <v>200</v>
      </c>
      <c r="H18" s="112"/>
      <c r="I18" s="17">
        <v>0</v>
      </c>
      <c r="J18" s="15">
        <v>0</v>
      </c>
      <c r="K18" s="18">
        <v>19.600000000000001</v>
      </c>
      <c r="L18" s="164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45" customHeight="1" x14ac:dyDescent="0.25">
      <c r="B19" s="564"/>
      <c r="C19" s="197"/>
      <c r="D19" s="124">
        <v>119</v>
      </c>
      <c r="E19" s="109" t="s">
        <v>13</v>
      </c>
      <c r="F19" s="553" t="s">
        <v>50</v>
      </c>
      <c r="G19" s="111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45" customHeight="1" x14ac:dyDescent="0.25">
      <c r="B20" s="564"/>
      <c r="C20" s="197"/>
      <c r="D20" s="122">
        <v>120</v>
      </c>
      <c r="E20" s="109" t="s">
        <v>14</v>
      </c>
      <c r="F20" s="553" t="s">
        <v>43</v>
      </c>
      <c r="G20" s="112">
        <v>45</v>
      </c>
      <c r="H20" s="304"/>
      <c r="I20" s="19">
        <v>2.97</v>
      </c>
      <c r="J20" s="20">
        <v>0.54</v>
      </c>
      <c r="K20" s="21">
        <v>18.09</v>
      </c>
      <c r="L20" s="167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45" customHeight="1" x14ac:dyDescent="0.25">
      <c r="B21" s="564"/>
      <c r="C21" s="708" t="s">
        <v>65</v>
      </c>
      <c r="D21" s="630"/>
      <c r="E21" s="399"/>
      <c r="F21" s="348" t="s">
        <v>20</v>
      </c>
      <c r="G21" s="204">
        <f>G13+G14+G15+G16+G18+G19+G20</f>
        <v>795</v>
      </c>
      <c r="H21" s="302"/>
      <c r="I21" s="339">
        <f t="shared" ref="I21:Y21" si="1">I13+I14+I15+I16+I18+I19+I20</f>
        <v>35.879999999999995</v>
      </c>
      <c r="J21" s="94">
        <f t="shared" si="1"/>
        <v>25.749999999999996</v>
      </c>
      <c r="K21" s="341">
        <f t="shared" si="1"/>
        <v>99.81</v>
      </c>
      <c r="L21" s="709">
        <f t="shared" si="1"/>
        <v>773.68000000000006</v>
      </c>
      <c r="M21" s="339">
        <f t="shared" si="1"/>
        <v>0.46</v>
      </c>
      <c r="N21" s="339">
        <f t="shared" si="1"/>
        <v>0.42</v>
      </c>
      <c r="O21" s="94">
        <f t="shared" si="1"/>
        <v>41.61</v>
      </c>
      <c r="P21" s="59">
        <f t="shared" si="1"/>
        <v>278.60000000000002</v>
      </c>
      <c r="Q21" s="710">
        <f t="shared" si="1"/>
        <v>0.42800000000000005</v>
      </c>
      <c r="R21" s="338">
        <f t="shared" si="1"/>
        <v>246.86</v>
      </c>
      <c r="S21" s="94">
        <f t="shared" si="1"/>
        <v>550.85199999999998</v>
      </c>
      <c r="T21" s="94">
        <f t="shared" si="1"/>
        <v>154.31</v>
      </c>
      <c r="U21" s="94">
        <f t="shared" si="1"/>
        <v>9.81</v>
      </c>
      <c r="V21" s="94">
        <f t="shared" si="1"/>
        <v>2043.08</v>
      </c>
      <c r="W21" s="94">
        <f t="shared" si="1"/>
        <v>0.15379000000000001</v>
      </c>
      <c r="X21" s="94">
        <f t="shared" si="1"/>
        <v>2.2439999999999998E-2</v>
      </c>
      <c r="Y21" s="95">
        <f t="shared" si="1"/>
        <v>7.984</v>
      </c>
    </row>
    <row r="22" spans="2:25" s="16" customFormat="1" ht="26.45" customHeight="1" x14ac:dyDescent="0.25">
      <c r="B22" s="564"/>
      <c r="C22" s="708" t="s">
        <v>65</v>
      </c>
      <c r="D22" s="630"/>
      <c r="E22" s="399"/>
      <c r="F22" s="348" t="s">
        <v>21</v>
      </c>
      <c r="G22" s="204"/>
      <c r="H22" s="302"/>
      <c r="I22" s="339"/>
      <c r="J22" s="94"/>
      <c r="K22" s="341"/>
      <c r="L22" s="713">
        <f>L21/23.5</f>
        <v>32.922553191489364</v>
      </c>
      <c r="M22" s="339"/>
      <c r="N22" s="339"/>
      <c r="O22" s="94"/>
      <c r="P22" s="59"/>
      <c r="Q22" s="710"/>
      <c r="R22" s="338"/>
      <c r="S22" s="94"/>
      <c r="T22" s="94"/>
      <c r="U22" s="94"/>
      <c r="V22" s="94"/>
      <c r="W22" s="94"/>
      <c r="X22" s="94"/>
      <c r="Y22" s="95"/>
    </row>
    <row r="23" spans="2:25" s="34" customFormat="1" ht="26.45" customHeight="1" x14ac:dyDescent="0.25">
      <c r="B23" s="563"/>
      <c r="C23" s="704" t="s">
        <v>67</v>
      </c>
      <c r="D23" s="578"/>
      <c r="E23" s="444"/>
      <c r="F23" s="711" t="s">
        <v>20</v>
      </c>
      <c r="G23" s="254">
        <f>G13+G14+G15+G17+G18+G19+G20</f>
        <v>795</v>
      </c>
      <c r="H23" s="205"/>
      <c r="I23" s="63">
        <f t="shared" ref="I23:Y23" si="2">I13+I14+I15+I17+I18+I19+I20</f>
        <v>35.879999999999995</v>
      </c>
      <c r="J23" s="62">
        <f t="shared" si="2"/>
        <v>21.849999999999994</v>
      </c>
      <c r="K23" s="340">
        <f t="shared" si="2"/>
        <v>103.11000000000001</v>
      </c>
      <c r="L23" s="254">
        <f t="shared" si="2"/>
        <v>751.93000000000006</v>
      </c>
      <c r="M23" s="336">
        <f t="shared" si="2"/>
        <v>0.47</v>
      </c>
      <c r="N23" s="62">
        <f t="shared" si="2"/>
        <v>0.38999999999999996</v>
      </c>
      <c r="O23" s="62">
        <f t="shared" si="2"/>
        <v>44.46</v>
      </c>
      <c r="P23" s="689">
        <f t="shared" si="2"/>
        <v>257</v>
      </c>
      <c r="Q23" s="444">
        <f t="shared" si="2"/>
        <v>0.32800000000000001</v>
      </c>
      <c r="R23" s="336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37">
        <f t="shared" si="2"/>
        <v>7.9870000000000001</v>
      </c>
    </row>
    <row r="24" spans="2:25" s="34" customFormat="1" ht="26.45" customHeight="1" thickBot="1" x14ac:dyDescent="0.3">
      <c r="B24" s="590"/>
      <c r="C24" s="450" t="s">
        <v>67</v>
      </c>
      <c r="D24" s="712"/>
      <c r="E24" s="462"/>
      <c r="F24" s="353" t="s">
        <v>21</v>
      </c>
      <c r="G24" s="160"/>
      <c r="H24" s="160"/>
      <c r="I24" s="622"/>
      <c r="J24" s="355"/>
      <c r="K24" s="384"/>
      <c r="L24" s="703">
        <f>L23/23.5</f>
        <v>31.997021276595749</v>
      </c>
      <c r="M24" s="354"/>
      <c r="N24" s="355"/>
      <c r="O24" s="355"/>
      <c r="P24" s="355"/>
      <c r="Q24" s="384"/>
      <c r="R24" s="354"/>
      <c r="S24" s="355"/>
      <c r="T24" s="355"/>
      <c r="U24" s="355"/>
      <c r="V24" s="355"/>
      <c r="W24" s="355"/>
      <c r="X24" s="355"/>
      <c r="Y24" s="356"/>
    </row>
    <row r="25" spans="2:25" x14ac:dyDescent="0.25">
      <c r="B25" s="2"/>
      <c r="C25" s="2"/>
      <c r="D25" s="187"/>
      <c r="E25" s="28"/>
      <c r="F25" s="28"/>
      <c r="G25" s="28"/>
      <c r="H25" s="188"/>
      <c r="I25" s="189"/>
      <c r="J25" s="188"/>
      <c r="K25" s="28"/>
      <c r="L25" s="190"/>
      <c r="M25" s="28"/>
      <c r="N25" s="28"/>
      <c r="O25" s="28"/>
      <c r="P25" s="191"/>
      <c r="Q25" s="191"/>
      <c r="R25" s="191"/>
      <c r="S25" s="191"/>
      <c r="T25" s="191"/>
    </row>
    <row r="26" spans="2:25" ht="18.75" x14ac:dyDescent="0.25">
      <c r="E26" s="11"/>
      <c r="F26" s="25"/>
      <c r="G26" s="26"/>
      <c r="H26" s="11"/>
      <c r="I26" s="11"/>
      <c r="J26" s="11"/>
      <c r="K26" s="11"/>
    </row>
    <row r="27" spans="2:25" ht="18.75" x14ac:dyDescent="0.25">
      <c r="E27" s="11"/>
      <c r="F27" s="25"/>
      <c r="G27" s="26"/>
      <c r="H27" s="11"/>
      <c r="I27" s="11"/>
      <c r="J27" s="11"/>
      <c r="K27" s="11"/>
    </row>
    <row r="28" spans="2:25" ht="18.75" x14ac:dyDescent="0.25">
      <c r="B28" s="557" t="s">
        <v>58</v>
      </c>
      <c r="C28" s="595"/>
      <c r="D28" s="568"/>
      <c r="E28" s="568"/>
      <c r="F28" s="25"/>
      <c r="G28" s="26"/>
      <c r="H28" s="11"/>
      <c r="I28" s="11"/>
      <c r="J28" s="11"/>
      <c r="K28" s="11"/>
    </row>
    <row r="29" spans="2:25" ht="15.75" x14ac:dyDescent="0.25">
      <c r="B29" s="558" t="s">
        <v>59</v>
      </c>
      <c r="C29" s="596"/>
      <c r="D29" s="569"/>
      <c r="E29" s="569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H12" sqref="H12"/>
    </sheetView>
  </sheetViews>
  <sheetFormatPr defaultRowHeight="15" x14ac:dyDescent="0.25"/>
  <cols>
    <col min="2" max="3" width="16.85546875" customWidth="1"/>
    <col min="4" max="4" width="15.7109375" style="5" customWidth="1"/>
    <col min="5" max="5" width="24.42578125" style="5" customWidth="1"/>
    <col min="6" max="6" width="65.7109375" customWidth="1"/>
    <col min="7" max="8" width="15.42578125" customWidth="1"/>
    <col min="10" max="10" width="11.28515625" customWidth="1"/>
    <col min="11" max="11" width="16.42578125" customWidth="1"/>
    <col min="12" max="12" width="22.85546875" customWidth="1"/>
    <col min="13" max="13" width="18.42578125" customWidth="1"/>
    <col min="17" max="17" width="9.85546875" customWidth="1"/>
    <col min="23" max="23" width="11.85546875" bestFit="1" customWidth="1"/>
    <col min="24" max="24" width="11.140625" bestFit="1" customWidth="1"/>
  </cols>
  <sheetData>
    <row r="2" spans="2:26" ht="23.25" x14ac:dyDescent="0.35">
      <c r="B2" s="531" t="s">
        <v>1</v>
      </c>
      <c r="C2" s="531"/>
      <c r="D2" s="597"/>
      <c r="E2" s="597" t="s">
        <v>3</v>
      </c>
      <c r="F2" s="531"/>
      <c r="G2" s="533" t="s">
        <v>2</v>
      </c>
      <c r="H2" s="533">
        <v>14</v>
      </c>
      <c r="I2" s="531"/>
      <c r="L2" s="8"/>
      <c r="M2" s="7"/>
      <c r="N2" s="1"/>
      <c r="O2" s="2"/>
    </row>
    <row r="3" spans="2:26" ht="15.75" thickBot="1" x14ac:dyDescent="0.3">
      <c r="B3" s="1"/>
      <c r="C3" s="1"/>
      <c r="D3" s="201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92" t="s">
        <v>0</v>
      </c>
      <c r="C4" s="892"/>
      <c r="D4" s="895" t="s">
        <v>135</v>
      </c>
      <c r="E4" s="917" t="s">
        <v>37</v>
      </c>
      <c r="F4" s="894" t="s">
        <v>36</v>
      </c>
      <c r="G4" s="894" t="s">
        <v>25</v>
      </c>
      <c r="H4" s="894" t="s">
        <v>126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6" s="16" customFormat="1" ht="28.5" customHeight="1" thickBot="1" x14ac:dyDescent="0.3">
      <c r="B5" s="893"/>
      <c r="C5" s="893"/>
      <c r="D5" s="896"/>
      <c r="E5" s="893"/>
      <c r="F5" s="893"/>
      <c r="G5" s="893"/>
      <c r="H5" s="893"/>
      <c r="I5" s="580" t="s">
        <v>26</v>
      </c>
      <c r="J5" s="544" t="s">
        <v>27</v>
      </c>
      <c r="K5" s="581" t="s">
        <v>28</v>
      </c>
      <c r="L5" s="910"/>
      <c r="M5" s="407" t="s">
        <v>29</v>
      </c>
      <c r="N5" s="407" t="s">
        <v>94</v>
      </c>
      <c r="O5" s="69" t="s">
        <v>30</v>
      </c>
      <c r="P5" s="461" t="s">
        <v>95</v>
      </c>
      <c r="Q5" s="408" t="s">
        <v>96</v>
      </c>
      <c r="R5" s="405" t="s">
        <v>31</v>
      </c>
      <c r="S5" s="406" t="s">
        <v>32</v>
      </c>
      <c r="T5" s="406" t="s">
        <v>33</v>
      </c>
      <c r="U5" s="408" t="s">
        <v>34</v>
      </c>
      <c r="V5" s="407" t="s">
        <v>97</v>
      </c>
      <c r="W5" s="407" t="s">
        <v>98</v>
      </c>
      <c r="X5" s="407" t="s">
        <v>99</v>
      </c>
      <c r="Y5" s="517" t="s">
        <v>100</v>
      </c>
    </row>
    <row r="6" spans="2:26" s="16" customFormat="1" ht="46.5" customHeight="1" x14ac:dyDescent="0.25">
      <c r="B6" s="560" t="s">
        <v>5</v>
      </c>
      <c r="C6" s="116"/>
      <c r="D6" s="442">
        <v>1</v>
      </c>
      <c r="E6" s="145" t="s">
        <v>19</v>
      </c>
      <c r="F6" s="314" t="s">
        <v>11</v>
      </c>
      <c r="G6" s="459">
        <v>15</v>
      </c>
      <c r="H6" s="499"/>
      <c r="I6" s="290">
        <v>3.48</v>
      </c>
      <c r="J6" s="49">
        <v>4.43</v>
      </c>
      <c r="K6" s="322">
        <v>0</v>
      </c>
      <c r="L6" s="510">
        <v>54.6</v>
      </c>
      <c r="M6" s="290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290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45" customHeight="1" x14ac:dyDescent="0.25">
      <c r="B7" s="570"/>
      <c r="C7" s="112"/>
      <c r="D7" s="442">
        <v>295</v>
      </c>
      <c r="E7" s="89" t="s">
        <v>9</v>
      </c>
      <c r="F7" s="135" t="s">
        <v>143</v>
      </c>
      <c r="G7" s="518">
        <v>90</v>
      </c>
      <c r="H7" s="112"/>
      <c r="I7" s="238">
        <v>14.07</v>
      </c>
      <c r="J7" s="20">
        <v>14.61</v>
      </c>
      <c r="K7" s="46">
        <v>1.23</v>
      </c>
      <c r="L7" s="34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45" customHeight="1" x14ac:dyDescent="0.25">
      <c r="B8" s="570"/>
      <c r="C8" s="112"/>
      <c r="D8" s="442">
        <v>227</v>
      </c>
      <c r="E8" s="145" t="s">
        <v>57</v>
      </c>
      <c r="F8" s="135" t="s">
        <v>93</v>
      </c>
      <c r="G8" s="523">
        <v>150</v>
      </c>
      <c r="H8" s="345"/>
      <c r="I8" s="214">
        <v>4.3499999999999996</v>
      </c>
      <c r="J8" s="76">
        <v>3.9</v>
      </c>
      <c r="K8" s="77">
        <v>20.399999999999999</v>
      </c>
      <c r="L8" s="186">
        <v>134.25</v>
      </c>
      <c r="M8" s="214">
        <v>0.12</v>
      </c>
      <c r="N8" s="76">
        <v>0.08</v>
      </c>
      <c r="O8" s="76">
        <v>0</v>
      </c>
      <c r="P8" s="76">
        <v>19.5</v>
      </c>
      <c r="Q8" s="183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3">
        <v>8.9999999999999993E-3</v>
      </c>
      <c r="Z8" s="106"/>
    </row>
    <row r="9" spans="2:26" s="34" customFormat="1" ht="39.75" customHeight="1" x14ac:dyDescent="0.25">
      <c r="B9" s="570"/>
      <c r="C9" s="112"/>
      <c r="D9" s="442">
        <v>98</v>
      </c>
      <c r="E9" s="146" t="s">
        <v>17</v>
      </c>
      <c r="F9" s="301" t="s">
        <v>16</v>
      </c>
      <c r="G9" s="524">
        <v>200</v>
      </c>
      <c r="H9" s="170"/>
      <c r="I9" s="238">
        <v>0.4</v>
      </c>
      <c r="J9" s="20">
        <v>0</v>
      </c>
      <c r="K9" s="46">
        <v>27</v>
      </c>
      <c r="L9" s="705">
        <v>59.48</v>
      </c>
      <c r="M9" s="238">
        <v>0</v>
      </c>
      <c r="N9" s="19">
        <v>0</v>
      </c>
      <c r="O9" s="20">
        <v>1.4</v>
      </c>
      <c r="P9" s="20">
        <v>0</v>
      </c>
      <c r="Q9" s="46">
        <v>0</v>
      </c>
      <c r="R9" s="238">
        <v>0.21</v>
      </c>
      <c r="S9" s="20">
        <v>0</v>
      </c>
      <c r="T9" s="20">
        <v>0</v>
      </c>
      <c r="U9" s="20">
        <v>0.02</v>
      </c>
      <c r="V9" s="20">
        <v>0.2</v>
      </c>
      <c r="W9" s="20">
        <v>0</v>
      </c>
      <c r="X9" s="20">
        <v>0</v>
      </c>
      <c r="Y9" s="46">
        <v>0</v>
      </c>
      <c r="Z9" s="106"/>
    </row>
    <row r="10" spans="2:26" s="34" customFormat="1" ht="26.45" customHeight="1" x14ac:dyDescent="0.25">
      <c r="B10" s="600"/>
      <c r="C10" s="186"/>
      <c r="D10" s="445">
        <v>119</v>
      </c>
      <c r="E10" s="145" t="s">
        <v>13</v>
      </c>
      <c r="F10" s="110" t="s">
        <v>18</v>
      </c>
      <c r="G10" s="442">
        <v>25</v>
      </c>
      <c r="H10" s="145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67"/>
    </row>
    <row r="11" spans="2:26" s="34" customFormat="1" ht="30" customHeight="1" x14ac:dyDescent="0.25">
      <c r="B11" s="570"/>
      <c r="C11" s="112"/>
      <c r="D11" s="442">
        <v>120</v>
      </c>
      <c r="E11" s="145" t="s">
        <v>14</v>
      </c>
      <c r="F11" s="110" t="s">
        <v>43</v>
      </c>
      <c r="G11" s="442">
        <v>20</v>
      </c>
      <c r="H11" s="145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6"/>
    </row>
    <row r="12" spans="2:26" s="34" customFormat="1" ht="30" customHeight="1" x14ac:dyDescent="0.25">
      <c r="B12" s="570"/>
      <c r="C12" s="112"/>
      <c r="D12" s="221"/>
      <c r="E12" s="147"/>
      <c r="F12" s="133" t="s">
        <v>20</v>
      </c>
      <c r="G12" s="468">
        <f>SUM(G6:G11)</f>
        <v>500</v>
      </c>
      <c r="H12" s="252"/>
      <c r="I12" s="342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24">
        <f>SUM(L6:L11)</f>
        <v>538.28</v>
      </c>
      <c r="M12" s="342">
        <f t="shared" si="0"/>
        <v>0.23499999999999999</v>
      </c>
      <c r="N12" s="75">
        <f t="shared" si="0"/>
        <v>0.27200000000000002</v>
      </c>
      <c r="O12" s="75">
        <f t="shared" si="0"/>
        <v>6.02</v>
      </c>
      <c r="P12" s="75">
        <f t="shared" si="0"/>
        <v>139.5</v>
      </c>
      <c r="Q12" s="232">
        <f t="shared" si="0"/>
        <v>0.23000000000000004</v>
      </c>
      <c r="R12" s="342">
        <f t="shared" si="0"/>
        <v>178.22</v>
      </c>
      <c r="S12" s="75">
        <f t="shared" si="0"/>
        <v>381.95</v>
      </c>
      <c r="T12" s="75">
        <f t="shared" si="0"/>
        <v>120.15</v>
      </c>
      <c r="U12" s="75">
        <f t="shared" si="0"/>
        <v>4.8899999999999997</v>
      </c>
      <c r="V12" s="75">
        <f t="shared" si="0"/>
        <v>431.94</v>
      </c>
      <c r="W12" s="75">
        <f t="shared" si="0"/>
        <v>7.8000000000000005E-3</v>
      </c>
      <c r="X12" s="75">
        <f t="shared" si="0"/>
        <v>6.1500000000000001E-3</v>
      </c>
      <c r="Y12" s="232">
        <f t="shared" si="0"/>
        <v>0.38100000000000001</v>
      </c>
    </row>
    <row r="13" spans="2:26" s="34" customFormat="1" ht="30" customHeight="1" thickBot="1" x14ac:dyDescent="0.3">
      <c r="B13" s="585"/>
      <c r="C13" s="115"/>
      <c r="D13" s="221"/>
      <c r="E13" s="147"/>
      <c r="F13" s="374" t="s">
        <v>21</v>
      </c>
      <c r="G13" s="468"/>
      <c r="H13" s="252"/>
      <c r="I13" s="176"/>
      <c r="J13" s="85"/>
      <c r="K13" s="163"/>
      <c r="L13" s="491">
        <f>L12/23.5</f>
        <v>22.905531914893615</v>
      </c>
      <c r="M13" s="177"/>
      <c r="N13" s="51"/>
      <c r="O13" s="51"/>
      <c r="P13" s="51"/>
      <c r="Q13" s="102"/>
      <c r="R13" s="177"/>
      <c r="S13" s="51"/>
      <c r="T13" s="51"/>
      <c r="U13" s="51"/>
      <c r="V13" s="51"/>
      <c r="W13" s="51"/>
      <c r="X13" s="51"/>
      <c r="Y13" s="102"/>
    </row>
    <row r="14" spans="2:26" s="16" customFormat="1" ht="43.5" customHeight="1" x14ac:dyDescent="0.25">
      <c r="B14" s="560" t="s">
        <v>6</v>
      </c>
      <c r="C14" s="116"/>
      <c r="D14" s="325">
        <v>137</v>
      </c>
      <c r="E14" s="554" t="s">
        <v>19</v>
      </c>
      <c r="F14" s="714" t="s">
        <v>139</v>
      </c>
      <c r="G14" s="793">
        <v>100</v>
      </c>
      <c r="H14" s="131"/>
      <c r="I14" s="291">
        <v>0.8</v>
      </c>
      <c r="J14" s="49">
        <v>0.2</v>
      </c>
      <c r="K14" s="322">
        <v>7.5</v>
      </c>
      <c r="L14" s="794">
        <v>38</v>
      </c>
      <c r="M14" s="290">
        <v>0.06</v>
      </c>
      <c r="N14" s="291">
        <v>0.03</v>
      </c>
      <c r="O14" s="49">
        <v>38</v>
      </c>
      <c r="P14" s="49">
        <v>10</v>
      </c>
      <c r="Q14" s="50">
        <v>0</v>
      </c>
      <c r="R14" s="290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45" customHeight="1" x14ac:dyDescent="0.25">
      <c r="B15" s="570"/>
      <c r="C15" s="112"/>
      <c r="D15" s="122">
        <v>272</v>
      </c>
      <c r="E15" s="146" t="s">
        <v>83</v>
      </c>
      <c r="F15" s="553" t="s">
        <v>131</v>
      </c>
      <c r="G15" s="122">
        <v>200</v>
      </c>
      <c r="H15" s="109"/>
      <c r="I15" s="208">
        <v>5.51</v>
      </c>
      <c r="J15" s="15">
        <v>4.83</v>
      </c>
      <c r="K15" s="39">
        <v>14.47</v>
      </c>
      <c r="L15" s="511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45" customHeight="1" x14ac:dyDescent="0.25">
      <c r="B16" s="570"/>
      <c r="C16" s="136" t="s">
        <v>65</v>
      </c>
      <c r="D16" s="141">
        <v>306</v>
      </c>
      <c r="E16" s="424" t="s">
        <v>9</v>
      </c>
      <c r="F16" s="739" t="s">
        <v>153</v>
      </c>
      <c r="G16" s="398">
        <v>90</v>
      </c>
      <c r="H16" s="141"/>
      <c r="I16" s="269">
        <v>25.81</v>
      </c>
      <c r="J16" s="59">
        <v>27.17</v>
      </c>
      <c r="K16" s="60">
        <v>7.87</v>
      </c>
      <c r="L16" s="426">
        <v>381.07</v>
      </c>
      <c r="M16" s="269">
        <v>0.25</v>
      </c>
      <c r="N16" s="59">
        <v>0.2</v>
      </c>
      <c r="O16" s="59">
        <v>0.84</v>
      </c>
      <c r="P16" s="59">
        <v>30</v>
      </c>
      <c r="Q16" s="98">
        <v>0.25</v>
      </c>
      <c r="R16" s="269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25">
      <c r="B17" s="563"/>
      <c r="C17" s="138" t="s">
        <v>67</v>
      </c>
      <c r="D17" s="486">
        <v>126</v>
      </c>
      <c r="E17" s="161" t="s">
        <v>9</v>
      </c>
      <c r="F17" s="443" t="s">
        <v>128</v>
      </c>
      <c r="G17" s="452">
        <v>90</v>
      </c>
      <c r="H17" s="142"/>
      <c r="I17" s="287">
        <v>18.489999999999998</v>
      </c>
      <c r="J17" s="56">
        <v>18.54</v>
      </c>
      <c r="K17" s="71">
        <v>3.59</v>
      </c>
      <c r="L17" s="286">
        <v>256</v>
      </c>
      <c r="M17" s="287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287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45" customHeight="1" x14ac:dyDescent="0.25">
      <c r="B18" s="563"/>
      <c r="C18" s="304"/>
      <c r="D18" s="442">
        <v>53</v>
      </c>
      <c r="E18" s="145" t="s">
        <v>57</v>
      </c>
      <c r="F18" s="110" t="s">
        <v>85</v>
      </c>
      <c r="G18" s="89">
        <v>150</v>
      </c>
      <c r="H18" s="145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25">
      <c r="B19" s="564"/>
      <c r="C19" s="197"/>
      <c r="D19" s="123">
        <v>101</v>
      </c>
      <c r="E19" s="144" t="s">
        <v>17</v>
      </c>
      <c r="F19" s="320" t="s">
        <v>61</v>
      </c>
      <c r="G19" s="529">
        <v>200</v>
      </c>
      <c r="H19" s="530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45" customHeight="1" x14ac:dyDescent="0.25">
      <c r="B20" s="564"/>
      <c r="C20" s="197"/>
      <c r="D20" s="445">
        <v>119</v>
      </c>
      <c r="E20" s="145" t="s">
        <v>50</v>
      </c>
      <c r="F20" s="110" t="s">
        <v>50</v>
      </c>
      <c r="G20" s="524">
        <v>20</v>
      </c>
      <c r="H20" s="109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45" customHeight="1" x14ac:dyDescent="0.25">
      <c r="B21" s="564"/>
      <c r="C21" s="197"/>
      <c r="D21" s="445">
        <v>120</v>
      </c>
      <c r="E21" s="145" t="s">
        <v>43</v>
      </c>
      <c r="F21" s="110" t="s">
        <v>43</v>
      </c>
      <c r="G21" s="89">
        <v>20</v>
      </c>
      <c r="H21" s="145"/>
      <c r="I21" s="238">
        <v>1.1399999999999999</v>
      </c>
      <c r="J21" s="20">
        <v>0.22</v>
      </c>
      <c r="K21" s="46">
        <v>7.44</v>
      </c>
      <c r="L21" s="34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45" customHeight="1" x14ac:dyDescent="0.25">
      <c r="B22" s="564"/>
      <c r="C22" s="136" t="s">
        <v>65</v>
      </c>
      <c r="D22" s="780"/>
      <c r="E22" s="404"/>
      <c r="F22" s="348" t="s">
        <v>20</v>
      </c>
      <c r="G22" s="399">
        <f>G14+G15+G16+G18+G19+G20+G21</f>
        <v>780</v>
      </c>
      <c r="H22" s="404"/>
      <c r="I22" s="269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781">
        <f t="shared" si="1"/>
        <v>914.36000000000013</v>
      </c>
      <c r="M22" s="269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69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45" customHeight="1" x14ac:dyDescent="0.25">
      <c r="B23" s="564"/>
      <c r="C23" s="136" t="s">
        <v>65</v>
      </c>
      <c r="D23" s="780"/>
      <c r="E23" s="404"/>
      <c r="F23" s="348" t="s">
        <v>21</v>
      </c>
      <c r="G23" s="399"/>
      <c r="H23" s="404"/>
      <c r="I23" s="269"/>
      <c r="J23" s="59"/>
      <c r="K23" s="60"/>
      <c r="L23" s="781">
        <f>L22/23.5</f>
        <v>38.908936170212769</v>
      </c>
      <c r="M23" s="269"/>
      <c r="N23" s="58"/>
      <c r="O23" s="59"/>
      <c r="P23" s="59"/>
      <c r="Q23" s="60"/>
      <c r="R23" s="269"/>
      <c r="S23" s="59"/>
      <c r="T23" s="59"/>
      <c r="U23" s="59"/>
      <c r="V23" s="59"/>
      <c r="W23" s="59"/>
      <c r="X23" s="59"/>
      <c r="Y23" s="60"/>
    </row>
    <row r="24" spans="2:25" s="34" customFormat="1" ht="26.45" customHeight="1" x14ac:dyDescent="0.25">
      <c r="B24" s="563"/>
      <c r="C24" s="138" t="s">
        <v>67</v>
      </c>
      <c r="D24" s="578"/>
      <c r="E24" s="548"/>
      <c r="F24" s="352" t="s">
        <v>20</v>
      </c>
      <c r="G24" s="382">
        <f>G14+G15+G17+G18+G19+G20+G21</f>
        <v>780</v>
      </c>
      <c r="H24" s="381"/>
      <c r="I24" s="745">
        <f t="shared" ref="I24:Y24" si="2">I14+I15+I17+I18+I19+I20+I21</f>
        <v>31.439999999999998</v>
      </c>
      <c r="J24" s="689">
        <f t="shared" si="2"/>
        <v>28.88</v>
      </c>
      <c r="K24" s="746">
        <f t="shared" si="2"/>
        <v>98.649999999999991</v>
      </c>
      <c r="L24" s="473">
        <f t="shared" si="2"/>
        <v>789.29</v>
      </c>
      <c r="M24" s="745">
        <f t="shared" si="2"/>
        <v>0.3600000000000001</v>
      </c>
      <c r="N24" s="689">
        <f t="shared" si="2"/>
        <v>0.31</v>
      </c>
      <c r="O24" s="689">
        <f t="shared" si="2"/>
        <v>185.26000000000002</v>
      </c>
      <c r="P24" s="689">
        <f t="shared" si="2"/>
        <v>228.9</v>
      </c>
      <c r="Q24" s="746">
        <f t="shared" si="2"/>
        <v>0.09</v>
      </c>
      <c r="R24" s="745">
        <f t="shared" si="2"/>
        <v>131.73000000000002</v>
      </c>
      <c r="S24" s="689">
        <f t="shared" si="2"/>
        <v>551.5</v>
      </c>
      <c r="T24" s="689">
        <f t="shared" si="2"/>
        <v>173.75</v>
      </c>
      <c r="U24" s="689">
        <f t="shared" si="2"/>
        <v>9.1000000000000014</v>
      </c>
      <c r="V24" s="689">
        <f t="shared" si="2"/>
        <v>859.23</v>
      </c>
      <c r="W24" s="689">
        <f t="shared" si="2"/>
        <v>1.273E-2</v>
      </c>
      <c r="X24" s="689">
        <f t="shared" si="2"/>
        <v>1.129E-2</v>
      </c>
      <c r="Y24" s="746">
        <f t="shared" si="2"/>
        <v>0.27900000000000003</v>
      </c>
    </row>
    <row r="25" spans="2:25" s="34" customFormat="1" ht="26.45" customHeight="1" thickBot="1" x14ac:dyDescent="0.3">
      <c r="B25" s="590"/>
      <c r="C25" s="782" t="s">
        <v>67</v>
      </c>
      <c r="D25" s="401"/>
      <c r="E25" s="471"/>
      <c r="F25" s="353" t="s">
        <v>21</v>
      </c>
      <c r="G25" s="143"/>
      <c r="H25" s="471"/>
      <c r="I25" s="354"/>
      <c r="J25" s="355"/>
      <c r="K25" s="356"/>
      <c r="L25" s="716">
        <f>L24/23.5</f>
        <v>33.586808510638299</v>
      </c>
      <c r="M25" s="354"/>
      <c r="N25" s="355"/>
      <c r="O25" s="355"/>
      <c r="P25" s="355"/>
      <c r="Q25" s="356"/>
      <c r="R25" s="354"/>
      <c r="S25" s="355"/>
      <c r="T25" s="355"/>
      <c r="U25" s="355"/>
      <c r="V25" s="355"/>
      <c r="W25" s="355"/>
      <c r="X25" s="355"/>
      <c r="Y25" s="356"/>
    </row>
    <row r="26" spans="2:25" x14ac:dyDescent="0.25">
      <c r="B26" s="9"/>
      <c r="C26" s="9"/>
      <c r="D26" s="200"/>
      <c r="E26" s="200"/>
      <c r="F26" s="28"/>
      <c r="G26" s="28"/>
      <c r="H26" s="28"/>
      <c r="I26" s="189"/>
      <c r="J26" s="188"/>
      <c r="K26" s="28"/>
      <c r="L26" s="190"/>
      <c r="M26" s="28"/>
      <c r="N26" s="28"/>
      <c r="O26" s="28"/>
      <c r="P26" s="191"/>
      <c r="Q26" s="191"/>
      <c r="R26" s="191"/>
      <c r="S26" s="191"/>
      <c r="T26" s="191"/>
      <c r="U26" s="191"/>
      <c r="V26" s="191"/>
      <c r="W26" s="191"/>
      <c r="X26" s="191"/>
      <c r="Y26" s="191"/>
    </row>
    <row r="27" spans="2:25" x14ac:dyDescent="0.25">
      <c r="M27" s="389"/>
    </row>
    <row r="29" spans="2:25" ht="15.75" x14ac:dyDescent="0.25">
      <c r="C29" s="557" t="s">
        <v>58</v>
      </c>
      <c r="D29" s="595"/>
      <c r="E29" s="568"/>
      <c r="F29" s="568"/>
    </row>
    <row r="30" spans="2:25" ht="15.75" x14ac:dyDescent="0.25">
      <c r="C30" s="558" t="s">
        <v>59</v>
      </c>
      <c r="D30" s="596"/>
      <c r="E30" s="569"/>
      <c r="F30" s="569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zoomScale="60" zoomScaleNormal="60" workbookViewId="0">
      <selection activeCell="J45" sqref="J45"/>
    </sheetView>
  </sheetViews>
  <sheetFormatPr defaultRowHeight="15" x14ac:dyDescent="0.25"/>
  <cols>
    <col min="2" max="3" width="16.85546875" customWidth="1"/>
    <col min="4" max="4" width="15.7109375" style="5" customWidth="1"/>
    <col min="5" max="5" width="22.42578125" style="99" customWidth="1"/>
    <col min="6" max="6" width="78.42578125" customWidth="1"/>
    <col min="7" max="7" width="15.42578125" customWidth="1"/>
    <col min="8" max="8" width="15.7109375" customWidth="1"/>
    <col min="10" max="10" width="11.28515625" customWidth="1"/>
    <col min="11" max="11" width="12.85546875" customWidth="1"/>
    <col min="12" max="12" width="23.140625" customWidth="1"/>
    <col min="13" max="13" width="18.42578125" customWidth="1"/>
    <col min="17" max="17" width="9.85546875" customWidth="1"/>
    <col min="23" max="23" width="11" customWidth="1"/>
    <col min="24" max="24" width="14.5703125" customWidth="1"/>
  </cols>
  <sheetData>
    <row r="2" spans="2:25" ht="23.25" x14ac:dyDescent="0.35">
      <c r="B2" s="531" t="s">
        <v>1</v>
      </c>
      <c r="C2" s="531"/>
      <c r="D2" s="597"/>
      <c r="E2" s="598" t="s">
        <v>3</v>
      </c>
      <c r="F2" s="531"/>
      <c r="G2" s="533" t="s">
        <v>2</v>
      </c>
      <c r="H2" s="559">
        <v>15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90"/>
      <c r="O4" s="903"/>
      <c r="P4" s="903"/>
      <c r="Q4" s="904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46.5" thickBot="1" x14ac:dyDescent="0.3">
      <c r="B5" s="893"/>
      <c r="C5" s="897"/>
      <c r="D5" s="896"/>
      <c r="E5" s="893"/>
      <c r="F5" s="893"/>
      <c r="G5" s="893"/>
      <c r="H5" s="893"/>
      <c r="I5" s="299" t="s">
        <v>26</v>
      </c>
      <c r="J5" s="295" t="s">
        <v>27</v>
      </c>
      <c r="K5" s="440" t="s">
        <v>28</v>
      </c>
      <c r="L5" s="910"/>
      <c r="M5" s="299" t="s">
        <v>29</v>
      </c>
      <c r="N5" s="299" t="s">
        <v>94</v>
      </c>
      <c r="O5" s="295" t="s">
        <v>30</v>
      </c>
      <c r="P5" s="439" t="s">
        <v>95</v>
      </c>
      <c r="Q5" s="440" t="s">
        <v>96</v>
      </c>
      <c r="R5" s="299" t="s">
        <v>31</v>
      </c>
      <c r="S5" s="295" t="s">
        <v>32</v>
      </c>
      <c r="T5" s="295" t="s">
        <v>33</v>
      </c>
      <c r="U5" s="440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21.75" customHeight="1" x14ac:dyDescent="0.25">
      <c r="B6" s="599"/>
      <c r="C6" s="601"/>
      <c r="D6" s="325">
        <v>284</v>
      </c>
      <c r="E6" s="554">
        <v>284</v>
      </c>
      <c r="F6" s="714" t="s">
        <v>154</v>
      </c>
      <c r="G6" s="793">
        <v>75</v>
      </c>
      <c r="H6" s="131"/>
      <c r="I6" s="291">
        <v>4.21</v>
      </c>
      <c r="J6" s="49">
        <v>1.1299999999999999</v>
      </c>
      <c r="K6" s="322">
        <v>20.86</v>
      </c>
      <c r="L6" s="794">
        <v>111.57</v>
      </c>
      <c r="M6" s="460">
        <v>0.02</v>
      </c>
      <c r="N6" s="290">
        <v>0.05</v>
      </c>
      <c r="O6" s="49">
        <v>2.84</v>
      </c>
      <c r="P6" s="49">
        <v>0</v>
      </c>
      <c r="Q6" s="50">
        <v>0.01</v>
      </c>
      <c r="R6" s="290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45" customHeight="1" x14ac:dyDescent="0.25">
      <c r="B7" s="570"/>
      <c r="C7" s="112"/>
      <c r="D7" s="442">
        <v>166</v>
      </c>
      <c r="E7" s="145" t="s">
        <v>55</v>
      </c>
      <c r="F7" s="551" t="s">
        <v>169</v>
      </c>
      <c r="G7" s="523">
        <v>205</v>
      </c>
      <c r="H7" s="89"/>
      <c r="I7" s="238">
        <v>8.7799999999999994</v>
      </c>
      <c r="J7" s="20">
        <v>8.33</v>
      </c>
      <c r="K7" s="21">
        <v>32.869999999999997</v>
      </c>
      <c r="L7" s="167">
        <v>241.61</v>
      </c>
      <c r="M7" s="250">
        <v>0.15</v>
      </c>
      <c r="N7" s="238">
        <v>0.24</v>
      </c>
      <c r="O7" s="20">
        <v>0.99</v>
      </c>
      <c r="P7" s="20">
        <v>40</v>
      </c>
      <c r="Q7" s="46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45" customHeight="1" x14ac:dyDescent="0.25">
      <c r="B8" s="570"/>
      <c r="C8" s="112"/>
      <c r="D8" s="442">
        <v>159</v>
      </c>
      <c r="E8" s="145" t="s">
        <v>41</v>
      </c>
      <c r="F8" s="135" t="s">
        <v>108</v>
      </c>
      <c r="G8" s="523">
        <v>200</v>
      </c>
      <c r="H8" s="89"/>
      <c r="I8" s="238">
        <v>0.2</v>
      </c>
      <c r="J8" s="20">
        <v>0</v>
      </c>
      <c r="K8" s="21">
        <v>19.8</v>
      </c>
      <c r="L8" s="167">
        <v>80</v>
      </c>
      <c r="M8" s="250">
        <v>0</v>
      </c>
      <c r="N8" s="238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45" customHeight="1" x14ac:dyDescent="0.25">
      <c r="B9" s="570"/>
      <c r="C9" s="112"/>
      <c r="D9" s="445">
        <v>121</v>
      </c>
      <c r="E9" s="89" t="s">
        <v>13</v>
      </c>
      <c r="F9" s="135" t="s">
        <v>46</v>
      </c>
      <c r="G9" s="518">
        <v>35</v>
      </c>
      <c r="H9" s="112"/>
      <c r="I9" s="19">
        <v>2.63</v>
      </c>
      <c r="J9" s="20">
        <v>1.01</v>
      </c>
      <c r="K9" s="21">
        <v>17.43</v>
      </c>
      <c r="L9" s="250">
        <v>91.7</v>
      </c>
      <c r="M9" s="250">
        <v>0.04</v>
      </c>
      <c r="N9" s="238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45" customHeight="1" x14ac:dyDescent="0.25">
      <c r="B10" s="570"/>
      <c r="C10" s="112"/>
      <c r="D10" s="442">
        <v>120</v>
      </c>
      <c r="E10" s="145" t="s">
        <v>14</v>
      </c>
      <c r="F10" s="110" t="s">
        <v>43</v>
      </c>
      <c r="G10" s="112">
        <v>40</v>
      </c>
      <c r="H10" s="304"/>
      <c r="I10" s="19">
        <v>2.64</v>
      </c>
      <c r="J10" s="20">
        <v>0.48</v>
      </c>
      <c r="K10" s="21">
        <v>16.079999999999998</v>
      </c>
      <c r="L10" s="167">
        <v>79.2</v>
      </c>
      <c r="M10" s="237">
        <v>7.0000000000000007E-2</v>
      </c>
      <c r="N10" s="238">
        <v>0.03</v>
      </c>
      <c r="O10" s="20">
        <v>0</v>
      </c>
      <c r="P10" s="20">
        <v>0</v>
      </c>
      <c r="Q10" s="46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45" customHeight="1" x14ac:dyDescent="0.25">
      <c r="B11" s="570"/>
      <c r="C11" s="112"/>
      <c r="D11" s="442"/>
      <c r="E11" s="145"/>
      <c r="F11" s="133" t="s">
        <v>20</v>
      </c>
      <c r="G11" s="434">
        <f>G6+G7+G8+G9+G10</f>
        <v>555</v>
      </c>
      <c r="H11" s="433"/>
      <c r="I11" s="436">
        <f t="shared" ref="I11:Y11" si="0">I6+I7+I8+I9+I10</f>
        <v>18.459999999999997</v>
      </c>
      <c r="J11" s="435">
        <f t="shared" si="0"/>
        <v>10.950000000000001</v>
      </c>
      <c r="K11" s="438">
        <f t="shared" si="0"/>
        <v>107.04</v>
      </c>
      <c r="L11" s="484">
        <f t="shared" si="0"/>
        <v>604.08000000000004</v>
      </c>
      <c r="M11" s="433">
        <f t="shared" si="0"/>
        <v>0.28000000000000003</v>
      </c>
      <c r="N11" s="436">
        <f t="shared" si="0"/>
        <v>0.32999999999999996</v>
      </c>
      <c r="O11" s="435">
        <f t="shared" si="0"/>
        <v>13.03</v>
      </c>
      <c r="P11" s="435">
        <f t="shared" si="0"/>
        <v>40</v>
      </c>
      <c r="Q11" s="437">
        <f t="shared" si="0"/>
        <v>0.17</v>
      </c>
      <c r="R11" s="436">
        <f t="shared" si="0"/>
        <v>283.89999999999998</v>
      </c>
      <c r="S11" s="435">
        <f t="shared" si="0"/>
        <v>352.28000000000003</v>
      </c>
      <c r="T11" s="435">
        <f t="shared" si="0"/>
        <v>87.24</v>
      </c>
      <c r="U11" s="435">
        <f t="shared" si="0"/>
        <v>5.27</v>
      </c>
      <c r="V11" s="435">
        <f t="shared" si="0"/>
        <v>609.73</v>
      </c>
      <c r="W11" s="435">
        <f t="shared" si="0"/>
        <v>2.0879999999999999E-2</v>
      </c>
      <c r="X11" s="435">
        <f t="shared" si="0"/>
        <v>1.1770000000000001E-2</v>
      </c>
      <c r="Y11" s="437">
        <f t="shared" si="0"/>
        <v>6.0000000000000005E-2</v>
      </c>
    </row>
    <row r="12" spans="2:25" s="34" customFormat="1" ht="26.45" customHeight="1" thickBot="1" x14ac:dyDescent="0.3">
      <c r="B12" s="585"/>
      <c r="C12" s="117"/>
      <c r="D12" s="230"/>
      <c r="E12" s="171"/>
      <c r="F12" s="374" t="s">
        <v>21</v>
      </c>
      <c r="G12" s="230"/>
      <c r="H12" s="222"/>
      <c r="I12" s="211"/>
      <c r="J12" s="129"/>
      <c r="K12" s="195"/>
      <c r="L12" s="500">
        <f>L11/23.5</f>
        <v>25.705531914893619</v>
      </c>
      <c r="M12" s="823"/>
      <c r="N12" s="211"/>
      <c r="O12" s="129"/>
      <c r="P12" s="129"/>
      <c r="Q12" s="130"/>
      <c r="R12" s="211"/>
      <c r="S12" s="129"/>
      <c r="T12" s="129"/>
      <c r="U12" s="129"/>
      <c r="V12" s="129"/>
      <c r="W12" s="129"/>
      <c r="X12" s="129"/>
      <c r="Y12" s="130"/>
    </row>
    <row r="13" spans="2:25" s="16" customFormat="1" ht="26.45" customHeight="1" x14ac:dyDescent="0.25">
      <c r="B13" s="588" t="s">
        <v>6</v>
      </c>
      <c r="C13" s="131"/>
      <c r="D13" s="459">
        <v>13</v>
      </c>
      <c r="E13" s="298" t="s">
        <v>7</v>
      </c>
      <c r="F13" s="714" t="s">
        <v>53</v>
      </c>
      <c r="G13" s="528">
        <v>60</v>
      </c>
      <c r="H13" s="193"/>
      <c r="I13" s="219">
        <v>1.2</v>
      </c>
      <c r="J13" s="35">
        <v>4.26</v>
      </c>
      <c r="K13" s="48">
        <v>6.18</v>
      </c>
      <c r="L13" s="395">
        <v>67.92</v>
      </c>
      <c r="M13" s="715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45" customHeight="1" x14ac:dyDescent="0.25">
      <c r="B14" s="570"/>
      <c r="C14" s="111"/>
      <c r="D14" s="145">
        <v>34</v>
      </c>
      <c r="E14" s="144" t="s">
        <v>8</v>
      </c>
      <c r="F14" s="483" t="s">
        <v>68</v>
      </c>
      <c r="G14" s="529">
        <v>200</v>
      </c>
      <c r="H14" s="144"/>
      <c r="I14" s="209">
        <v>9</v>
      </c>
      <c r="J14" s="13">
        <v>5.6</v>
      </c>
      <c r="K14" s="23">
        <v>13.8</v>
      </c>
      <c r="L14" s="114">
        <v>141</v>
      </c>
      <c r="M14" s="653">
        <v>0.24</v>
      </c>
      <c r="N14" s="214">
        <v>0.1</v>
      </c>
      <c r="O14" s="76">
        <v>1.1599999999999999</v>
      </c>
      <c r="P14" s="76">
        <v>160</v>
      </c>
      <c r="Q14" s="183">
        <v>0</v>
      </c>
      <c r="R14" s="184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3">
        <v>0.02</v>
      </c>
    </row>
    <row r="15" spans="2:25" s="34" customFormat="1" ht="26.45" customHeight="1" x14ac:dyDescent="0.25">
      <c r="B15" s="563"/>
      <c r="C15" s="136" t="s">
        <v>65</v>
      </c>
      <c r="D15" s="398">
        <v>221</v>
      </c>
      <c r="E15" s="424" t="s">
        <v>9</v>
      </c>
      <c r="F15" s="552" t="s">
        <v>155</v>
      </c>
      <c r="G15" s="717">
        <v>90</v>
      </c>
      <c r="H15" s="141"/>
      <c r="I15" s="213">
        <v>18.52</v>
      </c>
      <c r="J15" s="54">
        <v>15.91</v>
      </c>
      <c r="K15" s="70">
        <v>10.69</v>
      </c>
      <c r="L15" s="285">
        <v>261.14999999999998</v>
      </c>
      <c r="M15" s="426">
        <v>0.08</v>
      </c>
      <c r="N15" s="269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45" customHeight="1" x14ac:dyDescent="0.25">
      <c r="B16" s="563"/>
      <c r="C16" s="138" t="s">
        <v>67</v>
      </c>
      <c r="D16" s="142">
        <v>83</v>
      </c>
      <c r="E16" s="161" t="s">
        <v>9</v>
      </c>
      <c r="F16" s="443" t="s">
        <v>165</v>
      </c>
      <c r="G16" s="555">
        <v>90</v>
      </c>
      <c r="H16" s="161"/>
      <c r="I16" s="343">
        <v>20.25</v>
      </c>
      <c r="J16" s="74">
        <v>11.52</v>
      </c>
      <c r="K16" s="344">
        <v>1.35</v>
      </c>
      <c r="L16" s="688">
        <v>189.99</v>
      </c>
      <c r="M16" s="427">
        <v>7.0000000000000007E-2</v>
      </c>
      <c r="N16" s="343">
        <v>0.1</v>
      </c>
      <c r="O16" s="74">
        <v>4.84</v>
      </c>
      <c r="P16" s="74">
        <v>29.7</v>
      </c>
      <c r="Q16" s="344">
        <v>0</v>
      </c>
      <c r="R16" s="503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44">
        <v>1.7999999999999999E-2</v>
      </c>
    </row>
    <row r="17" spans="2:25" s="34" customFormat="1" ht="35.25" customHeight="1" x14ac:dyDescent="0.25">
      <c r="B17" s="563"/>
      <c r="C17" s="304"/>
      <c r="D17" s="442">
        <v>52</v>
      </c>
      <c r="E17" s="145" t="s">
        <v>57</v>
      </c>
      <c r="F17" s="135" t="s">
        <v>111</v>
      </c>
      <c r="G17" s="442">
        <v>150</v>
      </c>
      <c r="H17" s="89"/>
      <c r="I17" s="214">
        <v>3.15</v>
      </c>
      <c r="J17" s="76">
        <v>4.5</v>
      </c>
      <c r="K17" s="183">
        <v>17.55</v>
      </c>
      <c r="L17" s="315">
        <v>122.85</v>
      </c>
      <c r="M17" s="415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25">
      <c r="B18" s="564"/>
      <c r="C18" s="197"/>
      <c r="D18" s="122">
        <v>114</v>
      </c>
      <c r="E18" s="109" t="s">
        <v>41</v>
      </c>
      <c r="F18" s="301" t="s">
        <v>47</v>
      </c>
      <c r="G18" s="527">
        <v>200</v>
      </c>
      <c r="H18" s="111"/>
      <c r="I18" s="17">
        <v>0.2</v>
      </c>
      <c r="J18" s="15">
        <v>0</v>
      </c>
      <c r="K18" s="18">
        <v>11</v>
      </c>
      <c r="L18" s="164">
        <v>44.8</v>
      </c>
      <c r="M18" s="415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45" customHeight="1" x14ac:dyDescent="0.25">
      <c r="B19" s="564"/>
      <c r="C19" s="197"/>
      <c r="D19" s="445">
        <v>119</v>
      </c>
      <c r="E19" s="145" t="s">
        <v>13</v>
      </c>
      <c r="F19" s="110" t="s">
        <v>50</v>
      </c>
      <c r="G19" s="122">
        <v>45</v>
      </c>
      <c r="H19" s="225"/>
      <c r="I19" s="208">
        <v>3.19</v>
      </c>
      <c r="J19" s="15">
        <v>0.31</v>
      </c>
      <c r="K19" s="39">
        <v>19.89</v>
      </c>
      <c r="L19" s="172">
        <v>108</v>
      </c>
      <c r="M19" s="415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45" customHeight="1" x14ac:dyDescent="0.25">
      <c r="B20" s="564"/>
      <c r="C20" s="197"/>
      <c r="D20" s="442">
        <v>120</v>
      </c>
      <c r="E20" s="145" t="s">
        <v>14</v>
      </c>
      <c r="F20" s="110" t="s">
        <v>43</v>
      </c>
      <c r="G20" s="122">
        <v>30</v>
      </c>
      <c r="H20" s="225"/>
      <c r="I20" s="208">
        <v>1.71</v>
      </c>
      <c r="J20" s="15">
        <v>0.33</v>
      </c>
      <c r="K20" s="39">
        <v>11.16</v>
      </c>
      <c r="L20" s="172">
        <v>54.39</v>
      </c>
      <c r="M20" s="415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45" customHeight="1" x14ac:dyDescent="0.25">
      <c r="B21" s="564"/>
      <c r="C21" s="136" t="s">
        <v>65</v>
      </c>
      <c r="D21" s="630"/>
      <c r="E21" s="404"/>
      <c r="F21" s="348" t="s">
        <v>20</v>
      </c>
      <c r="G21" s="630">
        <f>G13+G14+G15+G17+G18+G19+G20</f>
        <v>775</v>
      </c>
      <c r="H21" s="335"/>
      <c r="I21" s="269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10">
        <f t="shared" si="1"/>
        <v>800.1099999999999</v>
      </c>
      <c r="M21" s="426">
        <f t="shared" si="1"/>
        <v>0.58000000000000007</v>
      </c>
      <c r="N21" s="269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45" customHeight="1" x14ac:dyDescent="0.25">
      <c r="B22" s="564"/>
      <c r="C22" s="136" t="s">
        <v>65</v>
      </c>
      <c r="D22" s="630"/>
      <c r="E22" s="404"/>
      <c r="F22" s="348" t="s">
        <v>21</v>
      </c>
      <c r="G22" s="630"/>
      <c r="H22" s="335"/>
      <c r="I22" s="269"/>
      <c r="J22" s="59"/>
      <c r="K22" s="60"/>
      <c r="L22" s="718">
        <f>L21/23.5</f>
        <v>34.047234042553185</v>
      </c>
      <c r="M22" s="426"/>
      <c r="N22" s="269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45" customHeight="1" x14ac:dyDescent="0.25">
      <c r="B23" s="563"/>
      <c r="C23" s="138" t="s">
        <v>67</v>
      </c>
      <c r="D23" s="578"/>
      <c r="E23" s="548"/>
      <c r="F23" s="352" t="s">
        <v>20</v>
      </c>
      <c r="G23" s="455">
        <f>G13+G14+G16+G17+G18+G19+G20</f>
        <v>775</v>
      </c>
      <c r="H23" s="382"/>
      <c r="I23" s="367">
        <f t="shared" ref="I23:Y23" si="2">I13+I14+I16+I17+I18+I19+I20</f>
        <v>38.700000000000003</v>
      </c>
      <c r="J23" s="366">
        <f t="shared" si="2"/>
        <v>26.519999999999996</v>
      </c>
      <c r="K23" s="368">
        <f t="shared" si="2"/>
        <v>80.930000000000007</v>
      </c>
      <c r="L23" s="473">
        <f t="shared" si="2"/>
        <v>728.94999999999993</v>
      </c>
      <c r="M23" s="256">
        <f t="shared" si="2"/>
        <v>0.57000000000000006</v>
      </c>
      <c r="N23" s="367">
        <f t="shared" si="2"/>
        <v>0.38</v>
      </c>
      <c r="O23" s="366">
        <f t="shared" si="2"/>
        <v>38.92</v>
      </c>
      <c r="P23" s="366">
        <f t="shared" si="2"/>
        <v>1134.7</v>
      </c>
      <c r="Q23" s="368">
        <f t="shared" si="2"/>
        <v>0.03</v>
      </c>
      <c r="R23" s="606">
        <f t="shared" si="2"/>
        <v>145.93</v>
      </c>
      <c r="S23" s="366">
        <f t="shared" si="2"/>
        <v>434.12</v>
      </c>
      <c r="T23" s="366">
        <f t="shared" si="2"/>
        <v>156.89999999999998</v>
      </c>
      <c r="U23" s="366">
        <f t="shared" si="2"/>
        <v>22.410000000000004</v>
      </c>
      <c r="V23" s="366">
        <f t="shared" si="2"/>
        <v>1939.25</v>
      </c>
      <c r="W23" s="366">
        <f t="shared" si="2"/>
        <v>2.3499999999999997E-2</v>
      </c>
      <c r="X23" s="366">
        <f t="shared" si="2"/>
        <v>1.4500000000000001E-2</v>
      </c>
      <c r="Y23" s="368">
        <f t="shared" si="2"/>
        <v>0.14299999999999999</v>
      </c>
    </row>
    <row r="24" spans="2:25" s="34" customFormat="1" ht="26.45" customHeight="1" thickBot="1" x14ac:dyDescent="0.3">
      <c r="B24" s="590"/>
      <c r="C24" s="138" t="s">
        <v>67</v>
      </c>
      <c r="D24" s="401"/>
      <c r="E24" s="471"/>
      <c r="F24" s="353" t="s">
        <v>21</v>
      </c>
      <c r="G24" s="401"/>
      <c r="H24" s="143"/>
      <c r="I24" s="354"/>
      <c r="J24" s="355"/>
      <c r="K24" s="356"/>
      <c r="L24" s="716">
        <f>L23/23.5</f>
        <v>31.019148936170211</v>
      </c>
      <c r="M24" s="471"/>
      <c r="N24" s="354"/>
      <c r="O24" s="355"/>
      <c r="P24" s="355"/>
      <c r="Q24" s="356"/>
      <c r="R24" s="622"/>
      <c r="S24" s="355"/>
      <c r="T24" s="355"/>
      <c r="U24" s="355"/>
      <c r="V24" s="355"/>
      <c r="W24" s="355"/>
      <c r="X24" s="355"/>
      <c r="Y24" s="356"/>
    </row>
    <row r="25" spans="2:25" x14ac:dyDescent="0.25">
      <c r="B25" s="9"/>
      <c r="C25" s="9"/>
      <c r="D25" s="200"/>
      <c r="E25" s="203"/>
      <c r="F25" s="28"/>
      <c r="G25" s="28"/>
      <c r="H25" s="188"/>
      <c r="I25" s="189"/>
      <c r="J25" s="188"/>
      <c r="K25" s="28"/>
      <c r="L25" s="190"/>
      <c r="M25" s="28"/>
      <c r="N25" s="28"/>
      <c r="O25" s="28"/>
      <c r="P25" s="191"/>
      <c r="Q25" s="191"/>
      <c r="R25" s="191"/>
      <c r="S25" s="191"/>
      <c r="T25" s="191"/>
    </row>
    <row r="27" spans="2:25" ht="15.75" x14ac:dyDescent="0.25">
      <c r="B27" s="557" t="s">
        <v>58</v>
      </c>
      <c r="C27" s="595"/>
      <c r="D27" s="568"/>
      <c r="E27" s="568"/>
    </row>
    <row r="28" spans="2:25" ht="15.75" x14ac:dyDescent="0.25">
      <c r="B28" s="558" t="s">
        <v>59</v>
      </c>
      <c r="C28" s="596"/>
      <c r="D28" s="569"/>
      <c r="E28" s="569"/>
    </row>
    <row r="29" spans="2:25" x14ac:dyDescent="0.25">
      <c r="B29" s="11"/>
      <c r="C29" s="296"/>
      <c r="D29" s="296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F33" sqref="F33"/>
    </sheetView>
  </sheetViews>
  <sheetFormatPr defaultRowHeight="15" x14ac:dyDescent="0.25"/>
  <cols>
    <col min="2" max="3" width="16.85546875" customWidth="1"/>
    <col min="4" max="4" width="15.7109375" style="5" customWidth="1"/>
    <col min="5" max="5" width="22.42578125" style="99" customWidth="1"/>
    <col min="6" max="6" width="73" customWidth="1"/>
    <col min="7" max="7" width="15.42578125" customWidth="1"/>
    <col min="8" max="8" width="15.7109375" customWidth="1"/>
    <col min="9" max="9" width="12" customWidth="1"/>
    <col min="10" max="10" width="11.28515625" customWidth="1"/>
    <col min="11" max="11" width="12.85546875" customWidth="1"/>
    <col min="12" max="12" width="22.42578125" customWidth="1"/>
    <col min="13" max="13" width="10.28515625" customWidth="1"/>
    <col min="17" max="17" width="9.85546875" customWidth="1"/>
    <col min="23" max="23" width="13" customWidth="1"/>
    <col min="24" max="24" width="13.85546875" customWidth="1"/>
  </cols>
  <sheetData>
    <row r="2" spans="2:25" ht="23.25" x14ac:dyDescent="0.35">
      <c r="B2" s="531" t="s">
        <v>1</v>
      </c>
      <c r="C2" s="531"/>
      <c r="D2" s="597"/>
      <c r="E2" s="598" t="s">
        <v>3</v>
      </c>
      <c r="F2" s="531"/>
      <c r="G2" s="533" t="s">
        <v>2</v>
      </c>
      <c r="H2" s="559">
        <v>16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9" t="s">
        <v>23</v>
      </c>
      <c r="N4" s="890"/>
      <c r="O4" s="903"/>
      <c r="P4" s="903"/>
      <c r="Q4" s="904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3">
      <c r="B5" s="893"/>
      <c r="C5" s="897"/>
      <c r="D5" s="896"/>
      <c r="E5" s="893"/>
      <c r="F5" s="893"/>
      <c r="G5" s="893"/>
      <c r="H5" s="893"/>
      <c r="I5" s="514" t="s">
        <v>26</v>
      </c>
      <c r="J5" s="388" t="s">
        <v>27</v>
      </c>
      <c r="K5" s="516" t="s">
        <v>28</v>
      </c>
      <c r="L5" s="910"/>
      <c r="M5" s="299" t="s">
        <v>29</v>
      </c>
      <c r="N5" s="299" t="s">
        <v>94</v>
      </c>
      <c r="O5" s="295" t="s">
        <v>30</v>
      </c>
      <c r="P5" s="439" t="s">
        <v>95</v>
      </c>
      <c r="Q5" s="440" t="s">
        <v>96</v>
      </c>
      <c r="R5" s="457" t="s">
        <v>31</v>
      </c>
      <c r="S5" s="295" t="s">
        <v>32</v>
      </c>
      <c r="T5" s="295" t="s">
        <v>33</v>
      </c>
      <c r="U5" s="440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39" customHeight="1" x14ac:dyDescent="0.25">
      <c r="B6" s="561" t="s">
        <v>5</v>
      </c>
      <c r="C6" s="116"/>
      <c r="D6" s="418">
        <v>301</v>
      </c>
      <c r="E6" s="122" t="s">
        <v>71</v>
      </c>
      <c r="F6" s="373" t="s">
        <v>137</v>
      </c>
      <c r="G6" s="193">
        <v>60</v>
      </c>
      <c r="H6" s="298"/>
      <c r="I6" s="238">
        <v>2.67</v>
      </c>
      <c r="J6" s="20">
        <v>9.57</v>
      </c>
      <c r="K6" s="46">
        <v>17.809999999999999</v>
      </c>
      <c r="L6" s="237">
        <v>168.61</v>
      </c>
      <c r="M6" s="290">
        <v>0.02</v>
      </c>
      <c r="N6" s="291">
        <v>0.05</v>
      </c>
      <c r="O6" s="49">
        <v>0.26</v>
      </c>
      <c r="P6" s="49">
        <v>30</v>
      </c>
      <c r="Q6" s="50">
        <v>0.14000000000000001</v>
      </c>
      <c r="R6" s="291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45" customHeight="1" x14ac:dyDescent="0.25">
      <c r="B7" s="570"/>
      <c r="C7" s="112"/>
      <c r="D7" s="442">
        <v>59</v>
      </c>
      <c r="E7" s="112" t="s">
        <v>55</v>
      </c>
      <c r="F7" s="247" t="s">
        <v>112</v>
      </c>
      <c r="G7" s="198">
        <v>205</v>
      </c>
      <c r="H7" s="89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45" customHeight="1" x14ac:dyDescent="0.25">
      <c r="B8" s="570"/>
      <c r="C8" s="112"/>
      <c r="D8" s="442">
        <v>114</v>
      </c>
      <c r="E8" s="89" t="s">
        <v>41</v>
      </c>
      <c r="F8" s="303" t="s">
        <v>47</v>
      </c>
      <c r="G8" s="518">
        <v>200</v>
      </c>
      <c r="H8" s="112"/>
      <c r="I8" s="19">
        <v>0.2</v>
      </c>
      <c r="J8" s="20">
        <v>0</v>
      </c>
      <c r="K8" s="21">
        <v>11</v>
      </c>
      <c r="L8" s="167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45" customHeight="1" x14ac:dyDescent="0.25">
      <c r="B9" s="602"/>
      <c r="C9" s="198"/>
      <c r="D9" s="445">
        <v>121</v>
      </c>
      <c r="E9" s="89" t="s">
        <v>13</v>
      </c>
      <c r="F9" s="135" t="s">
        <v>46</v>
      </c>
      <c r="G9" s="198">
        <v>20</v>
      </c>
      <c r="H9" s="112"/>
      <c r="I9" s="19">
        <v>1.44</v>
      </c>
      <c r="J9" s="20">
        <v>0.13</v>
      </c>
      <c r="K9" s="21">
        <v>9.83</v>
      </c>
      <c r="L9" s="250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45" customHeight="1" x14ac:dyDescent="0.25">
      <c r="B10" s="602"/>
      <c r="C10" s="198"/>
      <c r="D10" s="442">
        <v>120</v>
      </c>
      <c r="E10" s="112" t="s">
        <v>43</v>
      </c>
      <c r="F10" s="179" t="s">
        <v>12</v>
      </c>
      <c r="G10" s="112">
        <v>20</v>
      </c>
      <c r="H10" s="814"/>
      <c r="I10" s="238">
        <v>1.1399999999999999</v>
      </c>
      <c r="J10" s="20">
        <v>0.22</v>
      </c>
      <c r="K10" s="46">
        <v>7.44</v>
      </c>
      <c r="L10" s="34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45" customHeight="1" x14ac:dyDescent="0.25">
      <c r="B11" s="570"/>
      <c r="C11" s="112"/>
      <c r="D11" s="442" t="s">
        <v>122</v>
      </c>
      <c r="E11" s="112" t="s">
        <v>17</v>
      </c>
      <c r="F11" s="180" t="s">
        <v>156</v>
      </c>
      <c r="G11" s="112">
        <v>250</v>
      </c>
      <c r="H11" s="357"/>
      <c r="I11" s="238">
        <v>8.25</v>
      </c>
      <c r="J11" s="20">
        <v>6.25</v>
      </c>
      <c r="K11" s="46">
        <v>22</v>
      </c>
      <c r="L11" s="346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45" customHeight="1" x14ac:dyDescent="0.25">
      <c r="B12" s="570"/>
      <c r="C12" s="112"/>
      <c r="D12" s="442"/>
      <c r="E12" s="112"/>
      <c r="F12" s="153" t="s">
        <v>20</v>
      </c>
      <c r="G12" s="231">
        <f>SUM(G6:G11)</f>
        <v>755</v>
      </c>
      <c r="H12" s="357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01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45" customHeight="1" thickBot="1" x14ac:dyDescent="0.3">
      <c r="B13" s="585"/>
      <c r="C13" s="115"/>
      <c r="D13" s="230"/>
      <c r="E13" s="115"/>
      <c r="F13" s="154" t="s">
        <v>21</v>
      </c>
      <c r="G13" s="306"/>
      <c r="H13" s="181"/>
      <c r="I13" s="177"/>
      <c r="J13" s="51"/>
      <c r="K13" s="102"/>
      <c r="L13" s="378">
        <f>L12/23.5</f>
        <v>30.62425531914894</v>
      </c>
      <c r="M13" s="177"/>
      <c r="N13" s="132"/>
      <c r="O13" s="51"/>
      <c r="P13" s="51"/>
      <c r="Q13" s="108"/>
      <c r="R13" s="177"/>
      <c r="S13" s="51"/>
      <c r="T13" s="51"/>
      <c r="U13" s="51"/>
      <c r="V13" s="51"/>
      <c r="W13" s="51"/>
      <c r="X13" s="51"/>
      <c r="Y13" s="102"/>
    </row>
    <row r="14" spans="2:25" s="16" customFormat="1" ht="26.45" customHeight="1" x14ac:dyDescent="0.25">
      <c r="B14" s="561" t="s">
        <v>6</v>
      </c>
      <c r="C14" s="131"/>
      <c r="D14" s="418">
        <v>24</v>
      </c>
      <c r="E14" s="116" t="s">
        <v>7</v>
      </c>
      <c r="F14" s="347" t="s">
        <v>92</v>
      </c>
      <c r="G14" s="116">
        <v>150</v>
      </c>
      <c r="H14" s="261"/>
      <c r="I14" s="228">
        <v>0.6</v>
      </c>
      <c r="J14" s="37">
        <v>0</v>
      </c>
      <c r="K14" s="42">
        <v>16.95</v>
      </c>
      <c r="L14" s="456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45" customHeight="1" x14ac:dyDescent="0.25">
      <c r="B15" s="561"/>
      <c r="C15" s="112"/>
      <c r="D15" s="123">
        <v>138</v>
      </c>
      <c r="E15" s="113" t="s">
        <v>8</v>
      </c>
      <c r="F15" s="320" t="s">
        <v>60</v>
      </c>
      <c r="G15" s="525">
        <v>200</v>
      </c>
      <c r="H15" s="88"/>
      <c r="I15" s="209">
        <v>6.2</v>
      </c>
      <c r="J15" s="13">
        <v>6.2</v>
      </c>
      <c r="K15" s="43">
        <v>11</v>
      </c>
      <c r="L15" s="90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25">
      <c r="B16" s="563"/>
      <c r="C16" s="304"/>
      <c r="D16" s="442">
        <v>177</v>
      </c>
      <c r="E16" s="111" t="s">
        <v>9</v>
      </c>
      <c r="F16" s="149" t="s">
        <v>130</v>
      </c>
      <c r="G16" s="111">
        <v>90</v>
      </c>
      <c r="H16" s="122"/>
      <c r="I16" s="208">
        <v>15.76</v>
      </c>
      <c r="J16" s="15">
        <v>13.35</v>
      </c>
      <c r="K16" s="39">
        <v>1.61</v>
      </c>
      <c r="L16" s="172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25">
      <c r="B17" s="563"/>
      <c r="C17" s="304"/>
      <c r="D17" s="112">
        <v>54</v>
      </c>
      <c r="E17" s="442" t="s">
        <v>73</v>
      </c>
      <c r="F17" s="110" t="s">
        <v>38</v>
      </c>
      <c r="G17" s="112">
        <v>150</v>
      </c>
      <c r="H17" s="89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25">
      <c r="B18" s="564"/>
      <c r="C18" s="304"/>
      <c r="D18" s="124">
        <v>104</v>
      </c>
      <c r="E18" s="111" t="s">
        <v>17</v>
      </c>
      <c r="F18" s="149" t="s">
        <v>117</v>
      </c>
      <c r="G18" s="111">
        <v>200</v>
      </c>
      <c r="H18" s="148"/>
      <c r="I18" s="208">
        <v>0</v>
      </c>
      <c r="J18" s="15">
        <v>0</v>
      </c>
      <c r="K18" s="39">
        <v>19.8</v>
      </c>
      <c r="L18" s="172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45" customHeight="1" x14ac:dyDescent="0.25">
      <c r="B19" s="564"/>
      <c r="C19" s="304"/>
      <c r="D19" s="124">
        <v>119</v>
      </c>
      <c r="E19" s="111" t="s">
        <v>13</v>
      </c>
      <c r="F19" s="185" t="s">
        <v>50</v>
      </c>
      <c r="G19" s="159">
        <v>20</v>
      </c>
      <c r="H19" s="109"/>
      <c r="I19" s="208">
        <v>1.4</v>
      </c>
      <c r="J19" s="15">
        <v>0.14000000000000001</v>
      </c>
      <c r="K19" s="39">
        <v>8.8000000000000007</v>
      </c>
      <c r="L19" s="21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25">
      <c r="B20" s="564"/>
      <c r="C20" s="304"/>
      <c r="D20" s="122">
        <v>120</v>
      </c>
      <c r="E20" s="111" t="s">
        <v>14</v>
      </c>
      <c r="F20" s="152" t="s">
        <v>43</v>
      </c>
      <c r="G20" s="111">
        <v>20</v>
      </c>
      <c r="H20" s="225"/>
      <c r="I20" s="208">
        <v>1.1399999999999999</v>
      </c>
      <c r="J20" s="15">
        <v>0.22</v>
      </c>
      <c r="K20" s="39">
        <v>7.44</v>
      </c>
      <c r="L20" s="218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45" customHeight="1" x14ac:dyDescent="0.25">
      <c r="B21" s="563"/>
      <c r="C21" s="304"/>
      <c r="D21" s="221"/>
      <c r="E21" s="117"/>
      <c r="F21" s="153" t="s">
        <v>20</v>
      </c>
      <c r="G21" s="168">
        <f>SUM(G14:G20)</f>
        <v>830</v>
      </c>
      <c r="H21" s="221"/>
      <c r="I21" s="175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02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5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45" customHeight="1" thickBot="1" x14ac:dyDescent="0.3">
      <c r="B22" s="590"/>
      <c r="C22" s="118"/>
      <c r="D22" s="591"/>
      <c r="E22" s="118"/>
      <c r="F22" s="154" t="s">
        <v>21</v>
      </c>
      <c r="G22" s="115"/>
      <c r="H22" s="230"/>
      <c r="I22" s="177"/>
      <c r="J22" s="51"/>
      <c r="K22" s="102"/>
      <c r="L22" s="379">
        <f>L21/23.5</f>
        <v>32.400851063829784</v>
      </c>
      <c r="M22" s="132"/>
      <c r="N22" s="132"/>
      <c r="O22" s="51"/>
      <c r="P22" s="51"/>
      <c r="Q22" s="108"/>
      <c r="R22" s="177"/>
      <c r="S22" s="51"/>
      <c r="T22" s="51"/>
      <c r="U22" s="51"/>
      <c r="V22" s="51"/>
      <c r="W22" s="51"/>
      <c r="X22" s="51"/>
      <c r="Y22" s="102"/>
    </row>
    <row r="23" spans="2:25" x14ac:dyDescent="0.25">
      <c r="B23" s="9"/>
      <c r="C23" s="9"/>
      <c r="D23" s="200"/>
      <c r="E23" s="203"/>
      <c r="F23" s="28"/>
      <c r="G23" s="28"/>
      <c r="H23" s="188"/>
      <c r="I23" s="189"/>
      <c r="J23" s="188"/>
      <c r="K23" s="28"/>
      <c r="L23" s="190"/>
      <c r="M23" s="28"/>
      <c r="N23" s="28"/>
      <c r="O23" s="28"/>
      <c r="P23" s="191"/>
      <c r="Q23" s="191"/>
      <c r="R23" s="191"/>
      <c r="S23" s="191"/>
      <c r="T23" s="191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8"/>
  <sheetViews>
    <sheetView zoomScale="70" zoomScaleNormal="70" workbookViewId="0">
      <selection activeCell="I25" sqref="I25:Y25"/>
    </sheetView>
  </sheetViews>
  <sheetFormatPr defaultRowHeight="15" x14ac:dyDescent="0.25"/>
  <cols>
    <col min="2" max="2" width="16.85546875" customWidth="1"/>
    <col min="3" max="4" width="15.7109375" style="5" customWidth="1"/>
    <col min="5" max="5" width="20.85546875" customWidth="1"/>
    <col min="6" max="6" width="64.42578125" customWidth="1"/>
    <col min="7" max="7" width="16.28515625" customWidth="1"/>
    <col min="8" max="8" width="10.85546875" customWidth="1"/>
    <col min="9" max="9" width="12.140625" customWidth="1"/>
    <col min="10" max="10" width="11.28515625" customWidth="1"/>
    <col min="11" max="11" width="12.85546875" customWidth="1"/>
    <col min="12" max="12" width="20.7109375" customWidth="1"/>
    <col min="13" max="13" width="11.28515625" customWidth="1"/>
    <col min="17" max="17" width="9.140625" customWidth="1"/>
    <col min="24" max="24" width="9.85546875" bestFit="1" customWidth="1"/>
  </cols>
  <sheetData>
    <row r="2" spans="2:25" ht="23.25" x14ac:dyDescent="0.35">
      <c r="B2" s="531" t="s">
        <v>1</v>
      </c>
      <c r="C2" s="597"/>
      <c r="D2" s="532"/>
      <c r="E2" s="531" t="s">
        <v>3</v>
      </c>
      <c r="F2" s="531"/>
      <c r="G2" s="533" t="s">
        <v>2</v>
      </c>
      <c r="H2" s="559">
        <v>17</v>
      </c>
      <c r="I2" s="6"/>
      <c r="L2" s="8"/>
      <c r="M2" s="7"/>
      <c r="N2" s="1"/>
      <c r="O2" s="2"/>
    </row>
    <row r="3" spans="2:25" ht="15.75" thickBot="1" x14ac:dyDescent="0.3">
      <c r="B3" s="1"/>
      <c r="C3" s="20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4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9" t="s">
        <v>23</v>
      </c>
      <c r="N4" s="890"/>
      <c r="O4" s="903"/>
      <c r="P4" s="903"/>
      <c r="Q4" s="904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3">
      <c r="B5" s="893"/>
      <c r="C5" s="893"/>
      <c r="D5" s="896"/>
      <c r="E5" s="893"/>
      <c r="F5" s="893"/>
      <c r="G5" s="893"/>
      <c r="H5" s="893"/>
      <c r="I5" s="514" t="s">
        <v>26</v>
      </c>
      <c r="J5" s="388" t="s">
        <v>27</v>
      </c>
      <c r="K5" s="515" t="s">
        <v>28</v>
      </c>
      <c r="L5" s="910"/>
      <c r="M5" s="299" t="s">
        <v>29</v>
      </c>
      <c r="N5" s="299" t="s">
        <v>94</v>
      </c>
      <c r="O5" s="295" t="s">
        <v>30</v>
      </c>
      <c r="P5" s="439" t="s">
        <v>95</v>
      </c>
      <c r="Q5" s="440" t="s">
        <v>96</v>
      </c>
      <c r="R5" s="457" t="s">
        <v>31</v>
      </c>
      <c r="S5" s="295" t="s">
        <v>32</v>
      </c>
      <c r="T5" s="295" t="s">
        <v>33</v>
      </c>
      <c r="U5" s="440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26.45" customHeight="1" x14ac:dyDescent="0.25">
      <c r="B6" s="570" t="s">
        <v>5</v>
      </c>
      <c r="C6" s="131"/>
      <c r="D6" s="131" t="s">
        <v>42</v>
      </c>
      <c r="E6" s="554" t="s">
        <v>19</v>
      </c>
      <c r="F6" s="811" t="s">
        <v>39</v>
      </c>
      <c r="G6" s="116">
        <v>17</v>
      </c>
      <c r="H6" s="742"/>
      <c r="I6" s="228">
        <v>1.7</v>
      </c>
      <c r="J6" s="37">
        <v>4.42</v>
      </c>
      <c r="K6" s="38">
        <v>0.85</v>
      </c>
      <c r="L6" s="166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45" customHeight="1" x14ac:dyDescent="0.25">
      <c r="B7" s="570"/>
      <c r="C7" s="504" t="s">
        <v>65</v>
      </c>
      <c r="D7" s="141">
        <v>152</v>
      </c>
      <c r="E7" s="156" t="s">
        <v>74</v>
      </c>
      <c r="F7" s="566" t="s">
        <v>142</v>
      </c>
      <c r="G7" s="526">
        <v>90</v>
      </c>
      <c r="H7" s="141"/>
      <c r="I7" s="213">
        <v>17.25</v>
      </c>
      <c r="J7" s="54">
        <v>14.98</v>
      </c>
      <c r="K7" s="70">
        <v>7.87</v>
      </c>
      <c r="L7" s="285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45" customHeight="1" x14ac:dyDescent="0.25">
      <c r="B8" s="570"/>
      <c r="C8" s="138" t="s">
        <v>105</v>
      </c>
      <c r="D8" s="142">
        <v>126</v>
      </c>
      <c r="E8" s="161" t="s">
        <v>9</v>
      </c>
      <c r="F8" s="263" t="s">
        <v>128</v>
      </c>
      <c r="G8" s="142">
        <v>90</v>
      </c>
      <c r="H8" s="161"/>
      <c r="I8" s="210">
        <v>18.489999999999998</v>
      </c>
      <c r="J8" s="65">
        <v>18.54</v>
      </c>
      <c r="K8" s="96">
        <v>3.59</v>
      </c>
      <c r="L8" s="330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394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6">
        <v>0.05</v>
      </c>
    </row>
    <row r="9" spans="2:25" s="34" customFormat="1" ht="26.45" customHeight="1" x14ac:dyDescent="0.25">
      <c r="B9" s="570"/>
      <c r="C9" s="137"/>
      <c r="D9" s="113">
        <v>53</v>
      </c>
      <c r="E9" s="88" t="s">
        <v>57</v>
      </c>
      <c r="F9" s="279" t="s">
        <v>54</v>
      </c>
      <c r="G9" s="88">
        <v>150</v>
      </c>
      <c r="H9" s="113"/>
      <c r="I9" s="72">
        <v>3.3</v>
      </c>
      <c r="J9" s="13">
        <v>4.95</v>
      </c>
      <c r="K9" s="23">
        <v>32.25</v>
      </c>
      <c r="L9" s="114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25">
      <c r="B10" s="570"/>
      <c r="C10" s="111"/>
      <c r="D10" s="112">
        <v>95</v>
      </c>
      <c r="E10" s="111" t="s">
        <v>17</v>
      </c>
      <c r="F10" s="149" t="s">
        <v>118</v>
      </c>
      <c r="G10" s="159">
        <v>200</v>
      </c>
      <c r="H10" s="111"/>
      <c r="I10" s="208">
        <v>0</v>
      </c>
      <c r="J10" s="15">
        <v>0</v>
      </c>
      <c r="K10" s="18">
        <v>20</v>
      </c>
      <c r="L10" s="165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45" customHeight="1" x14ac:dyDescent="0.25">
      <c r="B11" s="570"/>
      <c r="C11" s="112"/>
      <c r="D11" s="90">
        <v>119</v>
      </c>
      <c r="E11" s="146" t="s">
        <v>13</v>
      </c>
      <c r="F11" s="126" t="s">
        <v>50</v>
      </c>
      <c r="G11" s="159">
        <v>20</v>
      </c>
      <c r="H11" s="109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45" customHeight="1" x14ac:dyDescent="0.25">
      <c r="B12" s="570"/>
      <c r="C12" s="112"/>
      <c r="D12" s="109">
        <v>120</v>
      </c>
      <c r="E12" s="146" t="s">
        <v>14</v>
      </c>
      <c r="F12" s="126" t="s">
        <v>43</v>
      </c>
      <c r="G12" s="122">
        <v>20</v>
      </c>
      <c r="H12" s="582"/>
      <c r="I12" s="208">
        <v>1.1399999999999999</v>
      </c>
      <c r="J12" s="15">
        <v>0.22</v>
      </c>
      <c r="K12" s="39">
        <v>7.44</v>
      </c>
      <c r="L12" s="21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45" customHeight="1" x14ac:dyDescent="0.25">
      <c r="B13" s="570"/>
      <c r="C13" s="156" t="s">
        <v>65</v>
      </c>
      <c r="D13" s="141"/>
      <c r="E13" s="424"/>
      <c r="F13" s="264" t="s">
        <v>20</v>
      </c>
      <c r="G13" s="398">
        <f>'[1]23 день'!G6+G7+G9+G10+G11+G12</f>
        <v>540</v>
      </c>
      <c r="H13" s="141"/>
      <c r="I13" s="349">
        <f>'[1]23 день'!I6+I7+I9+I10+I11+I12</f>
        <v>24.35</v>
      </c>
      <c r="J13" s="350">
        <f>'[1]23 день'!J6+J7+J9+J10+J11+J12</f>
        <v>24.55</v>
      </c>
      <c r="K13" s="351">
        <f>'[1]23 день'!K6+K7+K9+K10+K11+K12</f>
        <v>83.61999999999999</v>
      </c>
      <c r="L13" s="472">
        <f>'[1]23 день'!L6+L7+L9+L10+L11+L12</f>
        <v>659.37</v>
      </c>
      <c r="M13" s="349">
        <f>'[1]23 день'!M6+M7+M9+M10+M11+M12</f>
        <v>0.26</v>
      </c>
      <c r="N13" s="350">
        <f>'[1]23 день'!N6+N7+N9+N10+N11+N12</f>
        <v>0.28000000000000003</v>
      </c>
      <c r="O13" s="350">
        <f>'[1]23 день'!O6+O7+O9+O10+O11+O12</f>
        <v>13.76</v>
      </c>
      <c r="P13" s="350">
        <f>'[1]23 день'!P6+P7+P9+P10+P11+P12</f>
        <v>108.1</v>
      </c>
      <c r="Q13" s="383">
        <f>'[1]23 день'!Q6+Q7+Q9+Q10+Q11+Q12</f>
        <v>1.06</v>
      </c>
      <c r="R13" s="349">
        <f>'[1]23 день'!R6+R7+R9+R10+R11+R12</f>
        <v>74.19</v>
      </c>
      <c r="S13" s="350">
        <f>'[1]23 день'!S6+S7+S9+S10+S11+S12</f>
        <v>341.52000000000004</v>
      </c>
      <c r="T13" s="350">
        <f>'[1]23 день'!T6+T7+T9+T10+T11+T12</f>
        <v>87.12</v>
      </c>
      <c r="U13" s="350">
        <f>'[1]23 день'!U6+U7+U9+U10+U11+U12</f>
        <v>4.3800000000000008</v>
      </c>
      <c r="V13" s="350">
        <f>'[1]23 день'!V6+V7+V9+V10+V11+V12</f>
        <v>339.22</v>
      </c>
      <c r="W13" s="350">
        <f>'[1]23 день'!W6+W7+W9+W10+W11+W12</f>
        <v>7.6E-3</v>
      </c>
      <c r="X13" s="22">
        <f>'[1]23 день'!X6+X7+X9+X10+X11+X12</f>
        <v>1.1899999999999999E-2</v>
      </c>
      <c r="Y13" s="61">
        <f>'[1]23 день'!Y6+Y7+Y9+Y10+Y11+Y12</f>
        <v>0.11899999999999999</v>
      </c>
    </row>
    <row r="14" spans="2:25" s="34" customFormat="1" ht="26.45" customHeight="1" x14ac:dyDescent="0.25">
      <c r="B14" s="570"/>
      <c r="C14" s="138" t="s">
        <v>105</v>
      </c>
      <c r="D14" s="142"/>
      <c r="E14" s="161"/>
      <c r="F14" s="265" t="s">
        <v>20</v>
      </c>
      <c r="G14" s="396">
        <f>'[1]23 день'!G6+G8+G9+G10+G11+G12</f>
        <v>540</v>
      </c>
      <c r="H14" s="369"/>
      <c r="I14" s="367">
        <f>'[1]23 день'!I6+I8+I9+I10+I11+I12</f>
        <v>25.59</v>
      </c>
      <c r="J14" s="366">
        <f>'[1]23 день'!J6+J8+J9+J10+J11+J12</f>
        <v>28.109999999999996</v>
      </c>
      <c r="K14" s="368">
        <f>'[1]23 день'!K6+K8+K9+K10+K11+K12</f>
        <v>79.34</v>
      </c>
      <c r="L14" s="480">
        <f>'[1]23 день'!L6+L8+L9+L10+L11+L12</f>
        <v>679.59</v>
      </c>
      <c r="M14" s="367">
        <f>'[1]23 день'!M6+M8+M9+M10+M11+M12</f>
        <v>0.34</v>
      </c>
      <c r="N14" s="366">
        <f>'[1]23 день'!N6+N8+N9+N10+N11+N12</f>
        <v>0.28000000000000003</v>
      </c>
      <c r="O14" s="366">
        <f>'[1]23 день'!O6+O8+O9+O10+O11+O12</f>
        <v>14.959999999999999</v>
      </c>
      <c r="P14" s="366">
        <f>'[1]23 день'!P6+P8+P9+P10+P11+P12</f>
        <v>98.1</v>
      </c>
      <c r="Q14" s="370">
        <f>'[1]23 день'!Q6+Q8+Q9+Q10+Q11+Q12</f>
        <v>1.04</v>
      </c>
      <c r="R14" s="367">
        <f>'[1]23 день'!R6+R8+R9+R10+R11+R12</f>
        <v>90.76</v>
      </c>
      <c r="S14" s="366">
        <f>'[1]23 день'!S6+S8+S9+S10+S11+S12</f>
        <v>500.15000000000003</v>
      </c>
      <c r="T14" s="366">
        <f>'[1]23 день'!T6+T8+T9+T10+T11+T12</f>
        <v>133.69999999999999</v>
      </c>
      <c r="U14" s="366">
        <f>'[1]23 день'!U6+U8+U9+U10+U11+U12</f>
        <v>7.96</v>
      </c>
      <c r="V14" s="366">
        <f>'[1]23 день'!V6+V8+V9+V10+V11+V12</f>
        <v>371.15000000000003</v>
      </c>
      <c r="W14" s="366">
        <f>'[1]23 день'!W6+W8+W9+W10+W11+W12</f>
        <v>8.6E-3</v>
      </c>
      <c r="X14" s="366">
        <f>'[1]23 день'!X6+X8+X9+X10+X11+X12</f>
        <v>1.1000000000000001E-2</v>
      </c>
      <c r="Y14" s="368">
        <f>'[1]23 день'!Y6+Y8+Y9+Y10+Y11+Y12</f>
        <v>8.8999999999999996E-2</v>
      </c>
    </row>
    <row r="15" spans="2:25" s="34" customFormat="1" ht="26.45" customHeight="1" x14ac:dyDescent="0.25">
      <c r="B15" s="570"/>
      <c r="C15" s="136" t="s">
        <v>65</v>
      </c>
      <c r="D15" s="399"/>
      <c r="E15" s="404"/>
      <c r="F15" s="264" t="s">
        <v>21</v>
      </c>
      <c r="G15" s="400"/>
      <c r="H15" s="404"/>
      <c r="I15" s="174"/>
      <c r="J15" s="22"/>
      <c r="K15" s="61"/>
      <c r="L15" s="402">
        <f>L13/23.5</f>
        <v>28.058297872340425</v>
      </c>
      <c r="M15" s="174"/>
      <c r="N15" s="22"/>
      <c r="O15" s="22"/>
      <c r="P15" s="22"/>
      <c r="Q15" s="97"/>
      <c r="R15" s="174"/>
      <c r="S15" s="22"/>
      <c r="T15" s="22"/>
      <c r="U15" s="22"/>
      <c r="V15" s="22"/>
      <c r="W15" s="22"/>
      <c r="X15" s="22"/>
      <c r="Y15" s="61"/>
    </row>
    <row r="16" spans="2:25" s="34" customFormat="1" ht="26.45" customHeight="1" thickBot="1" x14ac:dyDescent="0.3">
      <c r="B16" s="585"/>
      <c r="C16" s="628" t="s">
        <v>105</v>
      </c>
      <c r="D16" s="143"/>
      <c r="E16" s="471"/>
      <c r="F16" s="776" t="s">
        <v>21</v>
      </c>
      <c r="G16" s="401"/>
      <c r="H16" s="471"/>
      <c r="I16" s="270"/>
      <c r="J16" s="139"/>
      <c r="K16" s="140"/>
      <c r="L16" s="331">
        <f>L14/23.5</f>
        <v>28.918723404255321</v>
      </c>
      <c r="M16" s="270"/>
      <c r="N16" s="139"/>
      <c r="O16" s="139"/>
      <c r="P16" s="139"/>
      <c r="Q16" s="162"/>
      <c r="R16" s="270"/>
      <c r="S16" s="139"/>
      <c r="T16" s="139"/>
      <c r="U16" s="139"/>
      <c r="V16" s="139"/>
      <c r="W16" s="139"/>
      <c r="X16" s="139"/>
      <c r="Y16" s="140"/>
    </row>
    <row r="17" spans="2:25" s="16" customFormat="1" ht="36.75" customHeight="1" x14ac:dyDescent="0.25">
      <c r="B17" s="560" t="s">
        <v>6</v>
      </c>
      <c r="C17" s="131"/>
      <c r="D17" s="774">
        <v>235</v>
      </c>
      <c r="E17" s="774" t="s">
        <v>19</v>
      </c>
      <c r="F17" s="783" t="s">
        <v>157</v>
      </c>
      <c r="G17" s="418">
        <v>60</v>
      </c>
      <c r="H17" s="640"/>
      <c r="I17" s="290">
        <v>1.02</v>
      </c>
      <c r="J17" s="49">
        <v>7.98</v>
      </c>
      <c r="K17" s="50">
        <v>3.06</v>
      </c>
      <c r="L17" s="506">
        <v>88.8</v>
      </c>
      <c r="M17" s="290">
        <v>0.01</v>
      </c>
      <c r="N17" s="291">
        <v>0.04</v>
      </c>
      <c r="O17" s="49">
        <v>4.2</v>
      </c>
      <c r="P17" s="49">
        <v>90</v>
      </c>
      <c r="Q17" s="322">
        <v>0</v>
      </c>
      <c r="R17" s="290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655">
        <v>0.08</v>
      </c>
    </row>
    <row r="18" spans="2:25" s="16" customFormat="1" ht="26.45" customHeight="1" x14ac:dyDescent="0.25">
      <c r="B18" s="561"/>
      <c r="C18" s="112"/>
      <c r="D18" s="89">
        <v>37</v>
      </c>
      <c r="E18" s="146" t="s">
        <v>8</v>
      </c>
      <c r="F18" s="301" t="s">
        <v>51</v>
      </c>
      <c r="G18" s="524">
        <v>200</v>
      </c>
      <c r="H18" s="109"/>
      <c r="I18" s="209">
        <v>6</v>
      </c>
      <c r="J18" s="13">
        <v>5.4</v>
      </c>
      <c r="K18" s="43">
        <v>10.8</v>
      </c>
      <c r="L18" s="90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45" customHeight="1" x14ac:dyDescent="0.25">
      <c r="B19" s="561"/>
      <c r="C19" s="156" t="s">
        <v>65</v>
      </c>
      <c r="D19" s="141">
        <v>50</v>
      </c>
      <c r="E19" s="424" t="s">
        <v>57</v>
      </c>
      <c r="F19" s="617" t="s">
        <v>81</v>
      </c>
      <c r="G19" s="398">
        <v>150</v>
      </c>
      <c r="H19" s="156"/>
      <c r="I19" s="618">
        <v>3.3</v>
      </c>
      <c r="J19" s="619">
        <v>7.8</v>
      </c>
      <c r="K19" s="620">
        <v>22.35</v>
      </c>
      <c r="L19" s="621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98">
        <v>0.1</v>
      </c>
      <c r="R19" s="269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45" customHeight="1" x14ac:dyDescent="0.25">
      <c r="B20" s="561"/>
      <c r="C20" s="137"/>
      <c r="D20" s="172">
        <v>148</v>
      </c>
      <c r="E20" s="112" t="s">
        <v>9</v>
      </c>
      <c r="F20" s="303" t="s">
        <v>179</v>
      </c>
      <c r="G20" s="518">
        <v>90</v>
      </c>
      <c r="H20" s="112"/>
      <c r="I20" s="208">
        <v>19.71</v>
      </c>
      <c r="J20" s="15">
        <v>15.75</v>
      </c>
      <c r="K20" s="39">
        <v>6.21</v>
      </c>
      <c r="L20" s="164">
        <v>245.34</v>
      </c>
      <c r="M20" s="208">
        <v>0.03</v>
      </c>
      <c r="N20" s="17">
        <v>0.11</v>
      </c>
      <c r="O20" s="15">
        <v>2.4</v>
      </c>
      <c r="P20" s="15">
        <v>173.7</v>
      </c>
      <c r="Q20" s="39">
        <v>0.21</v>
      </c>
      <c r="R20" s="208">
        <v>27.88</v>
      </c>
      <c r="S20" s="15">
        <v>104.45</v>
      </c>
      <c r="T20" s="15">
        <v>17.88</v>
      </c>
      <c r="U20" s="15">
        <v>0.49</v>
      </c>
      <c r="V20" s="15">
        <v>88.47</v>
      </c>
      <c r="W20" s="15">
        <v>0.11</v>
      </c>
      <c r="X20" s="15">
        <v>8.9999999999999998E-4</v>
      </c>
      <c r="Y20" s="39">
        <v>0.51</v>
      </c>
    </row>
    <row r="21" spans="2:25" s="16" customFormat="1" ht="26.45" customHeight="1" x14ac:dyDescent="0.25">
      <c r="B21" s="561"/>
      <c r="C21" s="704" t="s">
        <v>67</v>
      </c>
      <c r="D21" s="142">
        <v>51</v>
      </c>
      <c r="E21" s="157" t="s">
        <v>57</v>
      </c>
      <c r="F21" s="671" t="s">
        <v>161</v>
      </c>
      <c r="G21" s="157">
        <v>150</v>
      </c>
      <c r="H21" s="142"/>
      <c r="I21" s="658">
        <v>3.3</v>
      </c>
      <c r="J21" s="659">
        <v>3.9</v>
      </c>
      <c r="K21" s="660">
        <v>25.65</v>
      </c>
      <c r="L21" s="661">
        <v>151.35</v>
      </c>
      <c r="M21" s="658">
        <v>0.15</v>
      </c>
      <c r="N21" s="659">
        <v>0.09</v>
      </c>
      <c r="O21" s="659">
        <v>21</v>
      </c>
      <c r="P21" s="659">
        <v>0</v>
      </c>
      <c r="Q21" s="662">
        <v>0</v>
      </c>
      <c r="R21" s="658">
        <v>14.01</v>
      </c>
      <c r="S21" s="659">
        <v>78.63</v>
      </c>
      <c r="T21" s="659">
        <v>29.37</v>
      </c>
      <c r="U21" s="659">
        <v>1.32</v>
      </c>
      <c r="V21" s="659">
        <v>809.4</v>
      </c>
      <c r="W21" s="659">
        <v>8.0000000000000002E-3</v>
      </c>
      <c r="X21" s="659">
        <v>5.9999999999999995E-4</v>
      </c>
      <c r="Y21" s="660">
        <v>4.4999999999999998E-2</v>
      </c>
    </row>
    <row r="22" spans="2:25" s="16" customFormat="1" ht="33.75" customHeight="1" x14ac:dyDescent="0.25">
      <c r="B22" s="564"/>
      <c r="C22" s="113"/>
      <c r="D22" s="315">
        <v>216</v>
      </c>
      <c r="E22" s="146" t="s">
        <v>17</v>
      </c>
      <c r="F22" s="192" t="s">
        <v>107</v>
      </c>
      <c r="G22" s="122">
        <v>200</v>
      </c>
      <c r="H22" s="225"/>
      <c r="I22" s="208">
        <v>0.26</v>
      </c>
      <c r="J22" s="15">
        <v>0</v>
      </c>
      <c r="K22" s="39">
        <v>15.46</v>
      </c>
      <c r="L22" s="164">
        <v>62</v>
      </c>
      <c r="M22" s="238">
        <v>0</v>
      </c>
      <c r="N22" s="19">
        <v>0</v>
      </c>
      <c r="O22" s="20">
        <v>4.4000000000000004</v>
      </c>
      <c r="P22" s="20">
        <v>0</v>
      </c>
      <c r="Q22" s="21">
        <v>0</v>
      </c>
      <c r="R22" s="238">
        <v>0.4</v>
      </c>
      <c r="S22" s="20">
        <v>0</v>
      </c>
      <c r="T22" s="20">
        <v>0</v>
      </c>
      <c r="U22" s="20">
        <v>0.04</v>
      </c>
      <c r="V22" s="20">
        <v>0.36</v>
      </c>
      <c r="W22" s="20">
        <v>0</v>
      </c>
      <c r="X22" s="20">
        <v>0</v>
      </c>
      <c r="Y22" s="46">
        <v>0</v>
      </c>
    </row>
    <row r="23" spans="2:25" s="16" customFormat="1" ht="26.45" customHeight="1" x14ac:dyDescent="0.25">
      <c r="B23" s="564"/>
      <c r="C23" s="114"/>
      <c r="D23" s="90"/>
      <c r="E23" s="146" t="s">
        <v>13</v>
      </c>
      <c r="F23" s="126" t="s">
        <v>50</v>
      </c>
      <c r="G23" s="89">
        <v>30</v>
      </c>
      <c r="H23" s="178"/>
      <c r="I23" s="19">
        <v>2.13</v>
      </c>
      <c r="J23" s="20">
        <v>0.21</v>
      </c>
      <c r="K23" s="46">
        <v>13.26</v>
      </c>
      <c r="L23" s="346">
        <v>72</v>
      </c>
      <c r="M23" s="238">
        <v>0.03</v>
      </c>
      <c r="N23" s="19">
        <v>0.01</v>
      </c>
      <c r="O23" s="20">
        <v>0</v>
      </c>
      <c r="P23" s="20">
        <v>0</v>
      </c>
      <c r="Q23" s="21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26.45" customHeight="1" x14ac:dyDescent="0.25">
      <c r="B24" s="564"/>
      <c r="C24" s="186"/>
      <c r="D24" s="89"/>
      <c r="E24" s="145" t="s">
        <v>14</v>
      </c>
      <c r="F24" s="127" t="s">
        <v>43</v>
      </c>
      <c r="G24" s="122">
        <v>20</v>
      </c>
      <c r="H24" s="582"/>
      <c r="I24" s="208">
        <v>1.1399999999999999</v>
      </c>
      <c r="J24" s="15">
        <v>0.22</v>
      </c>
      <c r="K24" s="39">
        <v>7.44</v>
      </c>
      <c r="L24" s="218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26.45" customHeight="1" x14ac:dyDescent="0.25">
      <c r="B25" s="564"/>
      <c r="C25" s="738" t="s">
        <v>105</v>
      </c>
      <c r="D25" s="142"/>
      <c r="E25" s="161"/>
      <c r="F25" s="265" t="s">
        <v>20</v>
      </c>
      <c r="G25" s="486">
        <f>G17+G18+G20+G21+G22+G23+G24</f>
        <v>750</v>
      </c>
      <c r="H25" s="673"/>
      <c r="I25" s="210">
        <f t="shared" ref="I25:Y25" si="0">I17+I18+I20+I21+I22+I23+I24</f>
        <v>33.56</v>
      </c>
      <c r="J25" s="65">
        <f t="shared" si="0"/>
        <v>33.46</v>
      </c>
      <c r="K25" s="96">
        <f t="shared" si="0"/>
        <v>81.88</v>
      </c>
      <c r="L25" s="784">
        <f t="shared" si="0"/>
        <v>771.35</v>
      </c>
      <c r="M25" s="210">
        <f t="shared" si="0"/>
        <v>0.34000000000000008</v>
      </c>
      <c r="N25" s="65">
        <f t="shared" si="0"/>
        <v>0.374</v>
      </c>
      <c r="O25" s="65">
        <f t="shared" si="0"/>
        <v>42.779999999999994</v>
      </c>
      <c r="P25" s="65">
        <f t="shared" si="0"/>
        <v>425.7</v>
      </c>
      <c r="Q25" s="394">
        <f t="shared" si="0"/>
        <v>0.21</v>
      </c>
      <c r="R25" s="210">
        <f t="shared" si="0"/>
        <v>119.13</v>
      </c>
      <c r="S25" s="65">
        <f t="shared" si="0"/>
        <v>368.12</v>
      </c>
      <c r="T25" s="65">
        <f t="shared" si="0"/>
        <v>111.27000000000001</v>
      </c>
      <c r="U25" s="65">
        <f t="shared" si="0"/>
        <v>4.59</v>
      </c>
      <c r="V25" s="65">
        <f t="shared" si="0"/>
        <v>1748.43</v>
      </c>
      <c r="W25" s="65">
        <f t="shared" si="0"/>
        <v>0.128</v>
      </c>
      <c r="X25" s="65">
        <f t="shared" si="0"/>
        <v>5.7000000000000002E-3</v>
      </c>
      <c r="Y25" s="96">
        <f t="shared" si="0"/>
        <v>0.69700000000000006</v>
      </c>
    </row>
    <row r="26" spans="2:25" s="16" customFormat="1" ht="26.45" customHeight="1" x14ac:dyDescent="0.25">
      <c r="B26" s="564"/>
      <c r="C26" s="738" t="s">
        <v>105</v>
      </c>
      <c r="D26" s="142"/>
      <c r="E26" s="161"/>
      <c r="F26" s="265" t="s">
        <v>21</v>
      </c>
      <c r="G26" s="486"/>
      <c r="H26" s="673"/>
      <c r="I26" s="210"/>
      <c r="J26" s="65"/>
      <c r="K26" s="96"/>
      <c r="L26" s="784">
        <f>L25/23.5</f>
        <v>32.823404255319147</v>
      </c>
      <c r="M26" s="210"/>
      <c r="N26" s="65"/>
      <c r="O26" s="65"/>
      <c r="P26" s="65"/>
      <c r="Q26" s="394"/>
      <c r="R26" s="210"/>
      <c r="S26" s="65"/>
      <c r="T26" s="65"/>
      <c r="U26" s="65"/>
      <c r="V26" s="65"/>
      <c r="W26" s="65"/>
      <c r="X26" s="65"/>
      <c r="Y26" s="96"/>
    </row>
    <row r="27" spans="2:25" s="16" customFormat="1" ht="26.45" customHeight="1" x14ac:dyDescent="0.25">
      <c r="B27" s="564"/>
      <c r="C27" s="156" t="s">
        <v>65</v>
      </c>
      <c r="D27" s="141"/>
      <c r="E27" s="424"/>
      <c r="F27" s="264" t="s">
        <v>20</v>
      </c>
      <c r="G27" s="398">
        <f>G17+G18+G19+G20+G22+G23+G24</f>
        <v>750</v>
      </c>
      <c r="H27" s="141"/>
      <c r="I27" s="349">
        <f t="shared" ref="I27:Y27" si="1">I17+I18+I19+I20+I22+I23+I24</f>
        <v>33.56</v>
      </c>
      <c r="J27" s="350">
        <f t="shared" si="1"/>
        <v>37.36</v>
      </c>
      <c r="K27" s="351">
        <f t="shared" si="1"/>
        <v>78.58</v>
      </c>
      <c r="L27" s="472">
        <f t="shared" si="1"/>
        <v>793.1</v>
      </c>
      <c r="M27" s="349">
        <f t="shared" si="1"/>
        <v>0.33000000000000007</v>
      </c>
      <c r="N27" s="350">
        <f t="shared" si="1"/>
        <v>0.40400000000000003</v>
      </c>
      <c r="O27" s="350">
        <f t="shared" si="1"/>
        <v>39.929999999999993</v>
      </c>
      <c r="P27" s="350">
        <f t="shared" si="1"/>
        <v>447.3</v>
      </c>
      <c r="Q27" s="383">
        <f t="shared" si="1"/>
        <v>0.31</v>
      </c>
      <c r="R27" s="349">
        <f t="shared" si="1"/>
        <v>141.48000000000002</v>
      </c>
      <c r="S27" s="350">
        <f t="shared" si="1"/>
        <v>374.99</v>
      </c>
      <c r="T27" s="350">
        <f t="shared" si="1"/>
        <v>109.7</v>
      </c>
      <c r="U27" s="350">
        <f t="shared" si="1"/>
        <v>4.41</v>
      </c>
      <c r="V27" s="350">
        <f t="shared" si="1"/>
        <v>1640.4299999999998</v>
      </c>
      <c r="W27" s="350">
        <f t="shared" si="1"/>
        <v>0.128</v>
      </c>
      <c r="X27" s="22">
        <f t="shared" si="1"/>
        <v>7.1000000000000004E-3</v>
      </c>
      <c r="Y27" s="61">
        <f t="shared" si="1"/>
        <v>0.69400000000000006</v>
      </c>
    </row>
    <row r="28" spans="2:25" s="34" customFormat="1" ht="26.45" customHeight="1" thickBot="1" x14ac:dyDescent="0.3">
      <c r="B28" s="590"/>
      <c r="C28" s="785" t="s">
        <v>65</v>
      </c>
      <c r="D28" s="470"/>
      <c r="E28" s="737"/>
      <c r="F28" s="701" t="s">
        <v>21</v>
      </c>
      <c r="G28" s="729"/>
      <c r="H28" s="737"/>
      <c r="I28" s="736"/>
      <c r="J28" s="731"/>
      <c r="K28" s="733"/>
      <c r="L28" s="786">
        <f>L27/23.5</f>
        <v>33.748936170212765</v>
      </c>
      <c r="M28" s="736"/>
      <c r="N28" s="731"/>
      <c r="O28" s="731"/>
      <c r="P28" s="731"/>
      <c r="Q28" s="732"/>
      <c r="R28" s="736"/>
      <c r="S28" s="731"/>
      <c r="T28" s="731"/>
      <c r="U28" s="731"/>
      <c r="V28" s="731"/>
      <c r="W28" s="731"/>
      <c r="X28" s="731"/>
      <c r="Y28" s="733"/>
    </row>
    <row r="29" spans="2:25" x14ac:dyDescent="0.25">
      <c r="B29" s="603"/>
      <c r="C29" s="603"/>
      <c r="D29" s="603"/>
      <c r="E29" s="603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1" spans="2:25" ht="18.75" x14ac:dyDescent="0.25">
      <c r="B31" s="557" t="s">
        <v>58</v>
      </c>
      <c r="C31" s="595"/>
      <c r="D31" s="568"/>
      <c r="E31" s="568"/>
      <c r="F31" s="25"/>
      <c r="G31" s="26"/>
      <c r="H31" s="11"/>
      <c r="I31" s="11"/>
      <c r="J31" s="11"/>
      <c r="K31" s="11"/>
    </row>
    <row r="32" spans="2:25" ht="15.75" x14ac:dyDescent="0.25">
      <c r="B32" s="558" t="s">
        <v>59</v>
      </c>
      <c r="C32" s="596"/>
      <c r="D32" s="569"/>
      <c r="E32" s="569"/>
      <c r="F32" s="11"/>
      <c r="G32" s="11"/>
      <c r="H32" s="11"/>
      <c r="I32" s="11"/>
      <c r="J32" s="11"/>
      <c r="K32" s="11"/>
    </row>
    <row r="33" spans="2:11" x14ac:dyDescent="0.25">
      <c r="B33" s="11"/>
      <c r="C33" s="296"/>
      <c r="D33" s="296"/>
      <c r="E33" s="11"/>
      <c r="F33" s="11"/>
      <c r="G33" s="11"/>
      <c r="H33" s="11"/>
      <c r="I33" s="11"/>
      <c r="J33" s="11"/>
      <c r="K33" s="11"/>
    </row>
    <row r="34" spans="2:11" x14ac:dyDescent="0.25">
      <c r="E34" s="11"/>
      <c r="F34" s="11"/>
      <c r="G34" s="11"/>
      <c r="H34" s="11"/>
      <c r="I34" s="11"/>
      <c r="J34" s="11"/>
      <c r="K34" s="11"/>
    </row>
    <row r="35" spans="2:11" x14ac:dyDescent="0.25">
      <c r="E35" s="11"/>
      <c r="F35" s="11"/>
      <c r="G35" s="11"/>
      <c r="H35" s="11"/>
      <c r="I35" s="11"/>
      <c r="J35" s="11"/>
      <c r="K35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zoomScale="60" zoomScaleNormal="60" workbookViewId="0">
      <selection activeCell="F22" sqref="F22"/>
    </sheetView>
  </sheetViews>
  <sheetFormatPr defaultRowHeight="15" x14ac:dyDescent="0.25"/>
  <cols>
    <col min="2" max="3" width="19.7109375" customWidth="1"/>
    <col min="4" max="4" width="18.7109375" style="5" customWidth="1"/>
    <col min="5" max="5" width="22.2851562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" bestFit="1" customWidth="1"/>
    <col min="12" max="12" width="22.85546875" customWidth="1"/>
    <col min="13" max="13" width="11.28515625" customWidth="1"/>
    <col min="23" max="24" width="11.140625" bestFit="1" customWidth="1"/>
  </cols>
  <sheetData>
    <row r="2" spans="2:26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59">
        <v>18</v>
      </c>
      <c r="I2" s="6"/>
      <c r="L2" s="8"/>
      <c r="M2" s="7"/>
      <c r="N2" s="1"/>
      <c r="O2" s="2"/>
    </row>
    <row r="3" spans="2:26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9" t="s">
        <v>23</v>
      </c>
      <c r="N4" s="890"/>
      <c r="O4" s="903"/>
      <c r="P4" s="903"/>
      <c r="Q4" s="904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6" s="16" customFormat="1" ht="46.5" thickBot="1" x14ac:dyDescent="0.3">
      <c r="B5" s="893"/>
      <c r="C5" s="893"/>
      <c r="D5" s="896"/>
      <c r="E5" s="893"/>
      <c r="F5" s="893"/>
      <c r="G5" s="893"/>
      <c r="H5" s="893"/>
      <c r="I5" s="636" t="s">
        <v>26</v>
      </c>
      <c r="J5" s="388" t="s">
        <v>27</v>
      </c>
      <c r="K5" s="637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6" s="16" customFormat="1" ht="37.5" customHeight="1" x14ac:dyDescent="0.25">
      <c r="B6" s="560" t="s">
        <v>5</v>
      </c>
      <c r="C6" s="860"/>
      <c r="D6" s="549">
        <v>137</v>
      </c>
      <c r="E6" s="549" t="s">
        <v>19</v>
      </c>
      <c r="F6" s="824" t="s">
        <v>139</v>
      </c>
      <c r="G6" s="859">
        <v>100</v>
      </c>
      <c r="H6" s="131"/>
      <c r="I6" s="291">
        <v>0.8</v>
      </c>
      <c r="J6" s="49">
        <v>0.2</v>
      </c>
      <c r="K6" s="322">
        <v>7.5</v>
      </c>
      <c r="L6" s="460">
        <v>38</v>
      </c>
      <c r="M6" s="290">
        <v>0.06</v>
      </c>
      <c r="N6" s="49">
        <v>0.03</v>
      </c>
      <c r="O6" s="49">
        <v>38</v>
      </c>
      <c r="P6" s="49">
        <v>10</v>
      </c>
      <c r="Q6" s="322">
        <v>0</v>
      </c>
      <c r="R6" s="29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6" s="16" customFormat="1" ht="37.5" customHeight="1" x14ac:dyDescent="0.25">
      <c r="B7" s="561"/>
      <c r="C7" s="156" t="s">
        <v>65</v>
      </c>
      <c r="D7" s="424">
        <v>2</v>
      </c>
      <c r="E7" s="424" t="s">
        <v>19</v>
      </c>
      <c r="F7" s="848" t="s">
        <v>174</v>
      </c>
      <c r="G7" s="526">
        <v>15</v>
      </c>
      <c r="H7" s="156"/>
      <c r="I7" s="849">
        <v>0.12</v>
      </c>
      <c r="J7" s="850">
        <v>10.88</v>
      </c>
      <c r="K7" s="851">
        <v>0.19</v>
      </c>
      <c r="L7" s="426">
        <v>99.15</v>
      </c>
      <c r="M7" s="269">
        <v>0</v>
      </c>
      <c r="N7" s="59">
        <v>0.02</v>
      </c>
      <c r="O7" s="59">
        <v>0</v>
      </c>
      <c r="P7" s="59">
        <v>70</v>
      </c>
      <c r="Q7" s="98">
        <v>0.19</v>
      </c>
      <c r="R7" s="269">
        <v>3.6</v>
      </c>
      <c r="S7" s="59">
        <v>4.5</v>
      </c>
      <c r="T7" s="59">
        <v>0</v>
      </c>
      <c r="U7" s="59">
        <v>0.03</v>
      </c>
      <c r="V7" s="59">
        <v>4.5</v>
      </c>
      <c r="W7" s="59">
        <v>0</v>
      </c>
      <c r="X7" s="59">
        <v>1.4999999999999999E-4</v>
      </c>
      <c r="Y7" s="60">
        <v>0</v>
      </c>
    </row>
    <row r="8" spans="2:26" s="16" customFormat="1" ht="37.5" customHeight="1" x14ac:dyDescent="0.25">
      <c r="B8" s="561"/>
      <c r="C8" s="138" t="s">
        <v>105</v>
      </c>
      <c r="D8" s="161">
        <v>201</v>
      </c>
      <c r="E8" s="161" t="s">
        <v>19</v>
      </c>
      <c r="F8" s="645" t="s">
        <v>175</v>
      </c>
      <c r="G8" s="520">
        <v>15</v>
      </c>
      <c r="H8" s="157"/>
      <c r="I8" s="852">
        <v>0.06</v>
      </c>
      <c r="J8" s="853">
        <v>3.1</v>
      </c>
      <c r="K8" s="854">
        <v>0.95</v>
      </c>
      <c r="L8" s="425">
        <v>32.049999999999997</v>
      </c>
      <c r="M8" s="210">
        <v>0</v>
      </c>
      <c r="N8" s="65">
        <v>0</v>
      </c>
      <c r="O8" s="65">
        <v>0</v>
      </c>
      <c r="P8" s="65">
        <v>20</v>
      </c>
      <c r="Q8" s="394">
        <v>0.06</v>
      </c>
      <c r="R8" s="210">
        <v>2.95</v>
      </c>
      <c r="S8" s="65">
        <v>3.6</v>
      </c>
      <c r="T8" s="65">
        <v>0.25</v>
      </c>
      <c r="U8" s="65">
        <v>0</v>
      </c>
      <c r="V8" s="65">
        <v>2.65</v>
      </c>
      <c r="W8" s="65">
        <v>0</v>
      </c>
      <c r="X8" s="65">
        <v>5.0000000000000002E-5</v>
      </c>
      <c r="Y8" s="96">
        <v>0</v>
      </c>
    </row>
    <row r="9" spans="2:26" s="16" customFormat="1" ht="37.5" customHeight="1" x14ac:dyDescent="0.25">
      <c r="B9" s="561"/>
      <c r="C9" s="112"/>
      <c r="D9" s="145">
        <v>66</v>
      </c>
      <c r="E9" s="145" t="s">
        <v>55</v>
      </c>
      <c r="F9" s="815" t="s">
        <v>52</v>
      </c>
      <c r="G9" s="198">
        <v>150</v>
      </c>
      <c r="H9" s="112"/>
      <c r="I9" s="19">
        <v>15.6</v>
      </c>
      <c r="J9" s="20">
        <v>16.350000000000001</v>
      </c>
      <c r="K9" s="21">
        <v>2.7</v>
      </c>
      <c r="L9" s="250">
        <v>220.2</v>
      </c>
      <c r="M9" s="238">
        <v>7.0000000000000007E-2</v>
      </c>
      <c r="N9" s="20">
        <v>0.41</v>
      </c>
      <c r="O9" s="20">
        <v>0.52</v>
      </c>
      <c r="P9" s="20">
        <v>171.15</v>
      </c>
      <c r="Q9" s="21">
        <v>2</v>
      </c>
      <c r="R9" s="238">
        <v>112.35</v>
      </c>
      <c r="S9" s="20">
        <v>250.35</v>
      </c>
      <c r="T9" s="20">
        <v>18.809999999999999</v>
      </c>
      <c r="U9" s="20">
        <v>2.79</v>
      </c>
      <c r="V9" s="20">
        <v>232.65</v>
      </c>
      <c r="W9" s="20">
        <v>2.3E-2</v>
      </c>
      <c r="X9" s="20">
        <v>2.7E-2</v>
      </c>
      <c r="Y9" s="46">
        <v>0.1</v>
      </c>
      <c r="Z9" s="34"/>
    </row>
    <row r="10" spans="2:26" s="16" customFormat="1" ht="37.5" customHeight="1" x14ac:dyDescent="0.25">
      <c r="B10" s="561"/>
      <c r="C10" s="125"/>
      <c r="D10" s="145">
        <v>113</v>
      </c>
      <c r="E10" s="145" t="s">
        <v>4</v>
      </c>
      <c r="F10" s="639" t="s">
        <v>10</v>
      </c>
      <c r="G10" s="112">
        <v>200</v>
      </c>
      <c r="H10" s="855"/>
      <c r="I10" s="19">
        <v>0.2</v>
      </c>
      <c r="J10" s="20">
        <v>0</v>
      </c>
      <c r="K10" s="21">
        <v>11</v>
      </c>
      <c r="L10" s="363">
        <v>45.6</v>
      </c>
      <c r="M10" s="238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  <c r="Z10" s="34"/>
    </row>
    <row r="11" spans="2:26" s="16" customFormat="1" ht="52.5" customHeight="1" x14ac:dyDescent="0.25">
      <c r="B11" s="561"/>
      <c r="C11" s="125"/>
      <c r="D11" s="653">
        <v>121</v>
      </c>
      <c r="E11" s="145" t="s">
        <v>13</v>
      </c>
      <c r="F11" s="815" t="s">
        <v>46</v>
      </c>
      <c r="G11" s="198">
        <v>35</v>
      </c>
      <c r="H11" s="112"/>
      <c r="I11" s="19">
        <v>2.63</v>
      </c>
      <c r="J11" s="20">
        <v>1.01</v>
      </c>
      <c r="K11" s="21">
        <v>17.43</v>
      </c>
      <c r="L11" s="250">
        <v>91.7</v>
      </c>
      <c r="M11" s="238">
        <v>0.04</v>
      </c>
      <c r="N11" s="20">
        <v>0.01</v>
      </c>
      <c r="O11" s="20">
        <v>0</v>
      </c>
      <c r="P11" s="20">
        <v>0</v>
      </c>
      <c r="Q11" s="46">
        <v>0</v>
      </c>
      <c r="R11" s="19">
        <v>6.65</v>
      </c>
      <c r="S11" s="20">
        <v>22.75</v>
      </c>
      <c r="T11" s="20">
        <v>4.55</v>
      </c>
      <c r="U11" s="20">
        <v>0.42</v>
      </c>
      <c r="V11" s="20">
        <v>32.200000000000003</v>
      </c>
      <c r="W11" s="20">
        <v>0</v>
      </c>
      <c r="X11" s="20">
        <v>0</v>
      </c>
      <c r="Y11" s="46">
        <v>0</v>
      </c>
      <c r="Z11" s="34"/>
    </row>
    <row r="12" spans="2:26" s="16" customFormat="1" ht="37.5" customHeight="1" x14ac:dyDescent="0.25">
      <c r="B12" s="561"/>
      <c r="C12" s="125"/>
      <c r="D12" s="145">
        <v>120</v>
      </c>
      <c r="E12" s="145" t="s">
        <v>14</v>
      </c>
      <c r="F12" s="639" t="s">
        <v>43</v>
      </c>
      <c r="G12" s="111">
        <v>30</v>
      </c>
      <c r="H12" s="197"/>
      <c r="I12" s="17">
        <v>1.71</v>
      </c>
      <c r="J12" s="15">
        <v>0.33</v>
      </c>
      <c r="K12" s="18">
        <v>11.16</v>
      </c>
      <c r="L12" s="415">
        <v>54.39</v>
      </c>
      <c r="M12" s="208">
        <v>0.02</v>
      </c>
      <c r="N12" s="15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  <c r="Z12" s="34"/>
    </row>
    <row r="13" spans="2:26" s="16" customFormat="1" ht="37.5" customHeight="1" x14ac:dyDescent="0.25">
      <c r="B13" s="561"/>
      <c r="C13" s="156" t="s">
        <v>65</v>
      </c>
      <c r="D13" s="424"/>
      <c r="E13" s="424"/>
      <c r="F13" s="856" t="s">
        <v>20</v>
      </c>
      <c r="G13" s="156">
        <f>G6+G7+G9+G10+G11+G12</f>
        <v>530</v>
      </c>
      <c r="H13" s="156"/>
      <c r="I13" s="605">
        <f t="shared" ref="I13:Y13" si="0">I6+I7+I9+I10+I11+I12</f>
        <v>21.06</v>
      </c>
      <c r="J13" s="350">
        <f t="shared" si="0"/>
        <v>28.77</v>
      </c>
      <c r="K13" s="383">
        <f t="shared" si="0"/>
        <v>49.980000000000004</v>
      </c>
      <c r="L13" s="651">
        <f t="shared" si="0"/>
        <v>549.04000000000008</v>
      </c>
      <c r="M13" s="349">
        <f t="shared" si="0"/>
        <v>0.19</v>
      </c>
      <c r="N13" s="350">
        <f t="shared" si="0"/>
        <v>0.5</v>
      </c>
      <c r="O13" s="350">
        <f t="shared" si="0"/>
        <v>41.220000000000006</v>
      </c>
      <c r="P13" s="350">
        <f t="shared" si="0"/>
        <v>251.15</v>
      </c>
      <c r="Q13" s="383">
        <f t="shared" si="0"/>
        <v>2.19</v>
      </c>
      <c r="R13" s="349">
        <f t="shared" si="0"/>
        <v>181.73999999999998</v>
      </c>
      <c r="S13" s="350">
        <f t="shared" si="0"/>
        <v>333.40000000000003</v>
      </c>
      <c r="T13" s="350">
        <f t="shared" si="0"/>
        <v>49.33</v>
      </c>
      <c r="U13" s="350">
        <f t="shared" si="0"/>
        <v>4.71</v>
      </c>
      <c r="V13" s="350">
        <f t="shared" si="0"/>
        <v>531.55999999999995</v>
      </c>
      <c r="W13" s="350">
        <f t="shared" si="0"/>
        <v>2.58E-2</v>
      </c>
      <c r="X13" s="22">
        <f t="shared" si="0"/>
        <v>2.9749999999999999E-2</v>
      </c>
      <c r="Y13" s="61">
        <f t="shared" si="0"/>
        <v>0.27</v>
      </c>
      <c r="Z13" s="34"/>
    </row>
    <row r="14" spans="2:26" s="16" customFormat="1" ht="37.5" customHeight="1" x14ac:dyDescent="0.25">
      <c r="B14" s="561"/>
      <c r="C14" s="138" t="s">
        <v>105</v>
      </c>
      <c r="D14" s="161"/>
      <c r="E14" s="161"/>
      <c r="F14" s="857" t="s">
        <v>20</v>
      </c>
      <c r="G14" s="253">
        <f>G6+G8+G9+G10+G11+G12</f>
        <v>530</v>
      </c>
      <c r="H14" s="253"/>
      <c r="I14" s="606">
        <f t="shared" ref="I14:Y14" si="1">I6+I8+I9+I10+I11+I12</f>
        <v>21</v>
      </c>
      <c r="J14" s="366">
        <f t="shared" si="1"/>
        <v>20.990000000000002</v>
      </c>
      <c r="K14" s="370">
        <f t="shared" si="1"/>
        <v>50.739999999999995</v>
      </c>
      <c r="L14" s="495">
        <f t="shared" si="1"/>
        <v>481.94</v>
      </c>
      <c r="M14" s="367">
        <f t="shared" si="1"/>
        <v>0.19</v>
      </c>
      <c r="N14" s="366">
        <f t="shared" si="1"/>
        <v>0.48</v>
      </c>
      <c r="O14" s="366">
        <f t="shared" si="1"/>
        <v>41.220000000000006</v>
      </c>
      <c r="P14" s="366">
        <f t="shared" si="1"/>
        <v>201.15</v>
      </c>
      <c r="Q14" s="370">
        <f t="shared" si="1"/>
        <v>2.06</v>
      </c>
      <c r="R14" s="367">
        <f t="shared" si="1"/>
        <v>181.09</v>
      </c>
      <c r="S14" s="366">
        <f t="shared" si="1"/>
        <v>332.5</v>
      </c>
      <c r="T14" s="366">
        <f t="shared" si="1"/>
        <v>49.58</v>
      </c>
      <c r="U14" s="366">
        <f t="shared" si="1"/>
        <v>4.6800000000000006</v>
      </c>
      <c r="V14" s="366">
        <f t="shared" si="1"/>
        <v>529.71</v>
      </c>
      <c r="W14" s="366">
        <f t="shared" si="1"/>
        <v>2.58E-2</v>
      </c>
      <c r="X14" s="366">
        <f t="shared" si="1"/>
        <v>2.9649999999999999E-2</v>
      </c>
      <c r="Y14" s="368">
        <f t="shared" si="1"/>
        <v>0.27</v>
      </c>
      <c r="Z14" s="34"/>
    </row>
    <row r="15" spans="2:26" s="16" customFormat="1" ht="37.5" customHeight="1" x14ac:dyDescent="0.25">
      <c r="B15" s="561"/>
      <c r="C15" s="136" t="s">
        <v>65</v>
      </c>
      <c r="D15" s="424"/>
      <c r="E15" s="424"/>
      <c r="F15" s="856" t="s">
        <v>21</v>
      </c>
      <c r="G15" s="255"/>
      <c r="H15" s="156"/>
      <c r="I15" s="52"/>
      <c r="J15" s="22"/>
      <c r="K15" s="97"/>
      <c r="L15" s="651">
        <f>L13/23.5</f>
        <v>23.363404255319153</v>
      </c>
      <c r="M15" s="174"/>
      <c r="N15" s="22"/>
      <c r="O15" s="22"/>
      <c r="P15" s="22"/>
      <c r="Q15" s="97"/>
      <c r="R15" s="174"/>
      <c r="S15" s="22"/>
      <c r="T15" s="22"/>
      <c r="U15" s="22"/>
      <c r="V15" s="22"/>
      <c r="W15" s="22"/>
      <c r="X15" s="22"/>
      <c r="Y15" s="61"/>
      <c r="Z15" s="34"/>
    </row>
    <row r="16" spans="2:26" s="16" customFormat="1" ht="37.5" customHeight="1" thickBot="1" x14ac:dyDescent="0.3">
      <c r="B16" s="561"/>
      <c r="C16" s="782" t="s">
        <v>105</v>
      </c>
      <c r="D16" s="471"/>
      <c r="E16" s="471"/>
      <c r="F16" s="858" t="s">
        <v>21</v>
      </c>
      <c r="G16" s="160"/>
      <c r="H16" s="160"/>
      <c r="I16" s="451"/>
      <c r="J16" s="139"/>
      <c r="K16" s="162"/>
      <c r="L16" s="496">
        <f>L14/23.5</f>
        <v>20.508085106382978</v>
      </c>
      <c r="M16" s="270"/>
      <c r="N16" s="139"/>
      <c r="O16" s="139"/>
      <c r="P16" s="139"/>
      <c r="Q16" s="162"/>
      <c r="R16" s="270"/>
      <c r="S16" s="139"/>
      <c r="T16" s="139"/>
      <c r="U16" s="139"/>
      <c r="V16" s="139"/>
      <c r="W16" s="139"/>
      <c r="X16" s="139"/>
      <c r="Y16" s="140"/>
      <c r="Z16" s="34"/>
    </row>
    <row r="17" spans="2:26" s="16" customFormat="1" ht="37.5" customHeight="1" x14ac:dyDescent="0.25">
      <c r="B17" s="560" t="s">
        <v>6</v>
      </c>
      <c r="C17" s="235"/>
      <c r="D17" s="325">
        <v>137</v>
      </c>
      <c r="E17" s="554" t="s">
        <v>19</v>
      </c>
      <c r="F17" s="714" t="s">
        <v>139</v>
      </c>
      <c r="G17" s="793">
        <v>100</v>
      </c>
      <c r="H17" s="131"/>
      <c r="I17" s="291">
        <v>0.8</v>
      </c>
      <c r="J17" s="49">
        <v>0.2</v>
      </c>
      <c r="K17" s="322">
        <v>7.5</v>
      </c>
      <c r="L17" s="794">
        <v>38</v>
      </c>
      <c r="M17" s="290">
        <v>0.06</v>
      </c>
      <c r="N17" s="291">
        <v>0.03</v>
      </c>
      <c r="O17" s="49">
        <v>38</v>
      </c>
      <c r="P17" s="49">
        <v>10</v>
      </c>
      <c r="Q17" s="50">
        <v>0</v>
      </c>
      <c r="R17" s="290">
        <v>35</v>
      </c>
      <c r="S17" s="49">
        <v>17</v>
      </c>
      <c r="T17" s="49">
        <v>11</v>
      </c>
      <c r="U17" s="49">
        <v>0.1</v>
      </c>
      <c r="V17" s="49">
        <v>155</v>
      </c>
      <c r="W17" s="49">
        <v>2.9999999999999997E-4</v>
      </c>
      <c r="X17" s="49">
        <v>1E-4</v>
      </c>
      <c r="Y17" s="50">
        <v>0.15</v>
      </c>
      <c r="Z17" s="34"/>
    </row>
    <row r="18" spans="2:26" s="16" customFormat="1" ht="37.5" customHeight="1" x14ac:dyDescent="0.25">
      <c r="B18" s="570"/>
      <c r="C18" s="125"/>
      <c r="D18" s="123">
        <v>31</v>
      </c>
      <c r="E18" s="144" t="s">
        <v>8</v>
      </c>
      <c r="F18" s="320" t="s">
        <v>69</v>
      </c>
      <c r="G18" s="244">
        <v>200</v>
      </c>
      <c r="H18" s="113"/>
      <c r="I18" s="72">
        <v>5.74</v>
      </c>
      <c r="J18" s="13">
        <v>8.7799999999999994</v>
      </c>
      <c r="K18" s="23">
        <v>8.74</v>
      </c>
      <c r="L18" s="114">
        <v>138.04</v>
      </c>
      <c r="M18" s="114">
        <v>0.04</v>
      </c>
      <c r="N18" s="72">
        <v>0.08</v>
      </c>
      <c r="O18" s="13">
        <v>5.24</v>
      </c>
      <c r="P18" s="13">
        <v>132.80000000000001</v>
      </c>
      <c r="Q18" s="23">
        <v>0.06</v>
      </c>
      <c r="R18" s="209">
        <v>33.799999999999997</v>
      </c>
      <c r="S18" s="13">
        <v>77.48</v>
      </c>
      <c r="T18" s="13">
        <v>20.28</v>
      </c>
      <c r="U18" s="13">
        <v>1.28</v>
      </c>
      <c r="V18" s="13">
        <v>278.8</v>
      </c>
      <c r="W18" s="13">
        <v>6.0000000000000001E-3</v>
      </c>
      <c r="X18" s="13">
        <v>0</v>
      </c>
      <c r="Y18" s="43">
        <v>3.5999999999999997E-2</v>
      </c>
    </row>
    <row r="19" spans="2:26" s="16" customFormat="1" ht="37.5" customHeight="1" x14ac:dyDescent="0.25">
      <c r="B19" s="92"/>
      <c r="C19" s="156" t="s">
        <v>65</v>
      </c>
      <c r="D19" s="398">
        <v>287</v>
      </c>
      <c r="E19" s="424" t="s">
        <v>9</v>
      </c>
      <c r="F19" s="552" t="s">
        <v>158</v>
      </c>
      <c r="G19" s="398">
        <v>90</v>
      </c>
      <c r="H19" s="156"/>
      <c r="I19" s="58">
        <v>14.03</v>
      </c>
      <c r="J19" s="59">
        <v>11.56</v>
      </c>
      <c r="K19" s="60">
        <v>9.77</v>
      </c>
      <c r="L19" s="492">
        <v>200.41</v>
      </c>
      <c r="M19" s="269">
        <v>7.0000000000000007E-2</v>
      </c>
      <c r="N19" s="58">
        <v>0.12</v>
      </c>
      <c r="O19" s="59">
        <v>3.47</v>
      </c>
      <c r="P19" s="59">
        <v>40</v>
      </c>
      <c r="Q19" s="98">
        <v>0.03</v>
      </c>
      <c r="R19" s="269">
        <v>26.13</v>
      </c>
      <c r="S19" s="59">
        <v>121.76</v>
      </c>
      <c r="T19" s="59">
        <v>21.04</v>
      </c>
      <c r="U19" s="59">
        <v>1.27</v>
      </c>
      <c r="V19" s="59">
        <v>263.55</v>
      </c>
      <c r="W19" s="59">
        <v>4.0000000000000001E-3</v>
      </c>
      <c r="X19" s="59">
        <v>1.4E-3</v>
      </c>
      <c r="Y19" s="60">
        <v>0.08</v>
      </c>
    </row>
    <row r="20" spans="2:26" s="16" customFormat="1" ht="37.5" customHeight="1" x14ac:dyDescent="0.25">
      <c r="B20" s="92"/>
      <c r="C20" s="157" t="s">
        <v>67</v>
      </c>
      <c r="D20" s="486">
        <v>150</v>
      </c>
      <c r="E20" s="142" t="s">
        <v>9</v>
      </c>
      <c r="F20" s="263" t="s">
        <v>160</v>
      </c>
      <c r="G20" s="555">
        <v>90</v>
      </c>
      <c r="H20" s="157"/>
      <c r="I20" s="64">
        <v>20.25</v>
      </c>
      <c r="J20" s="65">
        <v>15.57</v>
      </c>
      <c r="K20" s="96">
        <v>2.34</v>
      </c>
      <c r="L20" s="425">
        <v>230.13</v>
      </c>
      <c r="M20" s="210">
        <v>0.06</v>
      </c>
      <c r="N20" s="65">
        <v>0.13</v>
      </c>
      <c r="O20" s="65">
        <v>8.5</v>
      </c>
      <c r="P20" s="65">
        <v>199.8</v>
      </c>
      <c r="Q20" s="96">
        <v>0</v>
      </c>
      <c r="R20" s="64">
        <v>41.24</v>
      </c>
      <c r="S20" s="65">
        <v>108.78</v>
      </c>
      <c r="T20" s="65">
        <v>23.68</v>
      </c>
      <c r="U20" s="65">
        <v>1.39</v>
      </c>
      <c r="V20" s="65">
        <v>287.2</v>
      </c>
      <c r="W20" s="65">
        <v>5.0000000000000001E-3</v>
      </c>
      <c r="X20" s="65">
        <v>8.9999999999999998E-4</v>
      </c>
      <c r="Y20" s="96">
        <v>0.13</v>
      </c>
    </row>
    <row r="21" spans="2:26" s="16" customFormat="1" ht="37.5" customHeight="1" x14ac:dyDescent="0.25">
      <c r="B21" s="92"/>
      <c r="C21" s="304"/>
      <c r="D21" s="112">
        <v>64</v>
      </c>
      <c r="E21" s="89" t="s">
        <v>45</v>
      </c>
      <c r="F21" s="303" t="s">
        <v>62</v>
      </c>
      <c r="G21" s="198">
        <v>150</v>
      </c>
      <c r="H21" s="112"/>
      <c r="I21" s="209">
        <v>6.45</v>
      </c>
      <c r="J21" s="13">
        <v>4.05</v>
      </c>
      <c r="K21" s="43">
        <v>40.200000000000003</v>
      </c>
      <c r="L21" s="114">
        <v>223.65</v>
      </c>
      <c r="M21" s="214">
        <v>0.08</v>
      </c>
      <c r="N21" s="184">
        <v>0.2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183">
        <v>0</v>
      </c>
    </row>
    <row r="22" spans="2:26" s="16" customFormat="1" ht="37.5" customHeight="1" x14ac:dyDescent="0.25">
      <c r="B22" s="92"/>
      <c r="C22" s="199"/>
      <c r="D22" s="442">
        <v>107</v>
      </c>
      <c r="E22" s="89" t="s">
        <v>17</v>
      </c>
      <c r="F22" s="135" t="s">
        <v>88</v>
      </c>
      <c r="G22" s="725">
        <v>200</v>
      </c>
      <c r="H22" s="178"/>
      <c r="I22" s="19">
        <v>0</v>
      </c>
      <c r="J22" s="20">
        <v>0</v>
      </c>
      <c r="K22" s="46">
        <v>22.8</v>
      </c>
      <c r="L22" s="237">
        <v>92</v>
      </c>
      <c r="M22" s="238">
        <v>0.04</v>
      </c>
      <c r="N22" s="19">
        <v>0.08</v>
      </c>
      <c r="O22" s="20">
        <v>12</v>
      </c>
      <c r="P22" s="20">
        <v>100</v>
      </c>
      <c r="Q22" s="21">
        <v>0</v>
      </c>
      <c r="R22" s="238">
        <v>0</v>
      </c>
      <c r="S22" s="20">
        <v>0</v>
      </c>
      <c r="T22" s="20">
        <v>0</v>
      </c>
      <c r="U22" s="20">
        <v>0</v>
      </c>
      <c r="V22" s="20">
        <v>304</v>
      </c>
      <c r="W22" s="20">
        <v>0</v>
      </c>
      <c r="X22" s="20">
        <v>0</v>
      </c>
      <c r="Y22" s="46">
        <v>0</v>
      </c>
    </row>
    <row r="23" spans="2:26" s="16" customFormat="1" ht="37.5" customHeight="1" x14ac:dyDescent="0.25">
      <c r="B23" s="93"/>
      <c r="C23" s="199"/>
      <c r="D23" s="445">
        <v>119</v>
      </c>
      <c r="E23" s="89" t="s">
        <v>13</v>
      </c>
      <c r="F23" s="110" t="s">
        <v>50</v>
      </c>
      <c r="G23" s="89">
        <v>30</v>
      </c>
      <c r="H23" s="178"/>
      <c r="I23" s="19">
        <v>2.13</v>
      </c>
      <c r="J23" s="20">
        <v>0.21</v>
      </c>
      <c r="K23" s="46">
        <v>13.26</v>
      </c>
      <c r="L23" s="346">
        <v>72</v>
      </c>
      <c r="M23" s="238">
        <v>0.03</v>
      </c>
      <c r="N23" s="19">
        <v>0.01</v>
      </c>
      <c r="O23" s="20">
        <v>0</v>
      </c>
      <c r="P23" s="20">
        <v>0</v>
      </c>
      <c r="Q23" s="21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6" s="16" customFormat="1" ht="37.5" customHeight="1" x14ac:dyDescent="0.25">
      <c r="B24" s="93"/>
      <c r="C24" s="199"/>
      <c r="D24" s="442">
        <v>120</v>
      </c>
      <c r="E24" s="89" t="s">
        <v>14</v>
      </c>
      <c r="F24" s="110" t="s">
        <v>43</v>
      </c>
      <c r="G24" s="89">
        <v>20</v>
      </c>
      <c r="H24" s="178"/>
      <c r="I24" s="19">
        <v>1.1399999999999999</v>
      </c>
      <c r="J24" s="20">
        <v>0.22</v>
      </c>
      <c r="K24" s="46">
        <v>7.44</v>
      </c>
      <c r="L24" s="34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6" s="16" customFormat="1" ht="37.5" customHeight="1" x14ac:dyDescent="0.25">
      <c r="B25" s="93"/>
      <c r="C25" s="156" t="s">
        <v>65</v>
      </c>
      <c r="D25" s="398"/>
      <c r="E25" s="141"/>
      <c r="F25" s="348" t="s">
        <v>20</v>
      </c>
      <c r="G25" s="141">
        <f>G17+G18+G19+G21+G22+G23+G24</f>
        <v>790</v>
      </c>
      <c r="H25" s="206"/>
      <c r="I25" s="58">
        <f t="shared" ref="I25:Y25" si="2">I17+I18+I19+I21+I22+I23+I24</f>
        <v>30.29</v>
      </c>
      <c r="J25" s="59">
        <f t="shared" si="2"/>
        <v>25.02</v>
      </c>
      <c r="K25" s="60">
        <f t="shared" si="2"/>
        <v>109.71000000000001</v>
      </c>
      <c r="L25" s="720">
        <f t="shared" si="2"/>
        <v>800.36</v>
      </c>
      <c r="M25" s="269">
        <f t="shared" si="2"/>
        <v>0.33999999999999997</v>
      </c>
      <c r="N25" s="58">
        <f t="shared" si="2"/>
        <v>0.54400000000000004</v>
      </c>
      <c r="O25" s="59">
        <f t="shared" si="2"/>
        <v>58.79</v>
      </c>
      <c r="P25" s="59">
        <f t="shared" si="2"/>
        <v>312.8</v>
      </c>
      <c r="Q25" s="98">
        <f t="shared" si="2"/>
        <v>0.2</v>
      </c>
      <c r="R25" s="269">
        <f t="shared" si="2"/>
        <v>125.87999999999998</v>
      </c>
      <c r="S25" s="59">
        <f t="shared" si="2"/>
        <v>363.98</v>
      </c>
      <c r="T25" s="59">
        <f t="shared" si="2"/>
        <v>102.55</v>
      </c>
      <c r="U25" s="59">
        <f t="shared" si="2"/>
        <v>5.2</v>
      </c>
      <c r="V25" s="59">
        <f t="shared" si="2"/>
        <v>1103.8500000000001</v>
      </c>
      <c r="W25" s="59">
        <f t="shared" si="2"/>
        <v>1.3300000000000001E-2</v>
      </c>
      <c r="X25" s="59">
        <f t="shared" si="2"/>
        <v>5.4999999999999997E-3</v>
      </c>
      <c r="Y25" s="60">
        <f t="shared" si="2"/>
        <v>0.27800000000000002</v>
      </c>
    </row>
    <row r="26" spans="2:26" s="16" customFormat="1" ht="37.5" customHeight="1" x14ac:dyDescent="0.25">
      <c r="B26" s="93"/>
      <c r="C26" s="156" t="s">
        <v>65</v>
      </c>
      <c r="D26" s="398"/>
      <c r="E26" s="141"/>
      <c r="F26" s="348" t="s">
        <v>89</v>
      </c>
      <c r="G26" s="141"/>
      <c r="H26" s="206"/>
      <c r="I26" s="58"/>
      <c r="J26" s="59"/>
      <c r="K26" s="60"/>
      <c r="L26" s="720">
        <f>L25/23.5</f>
        <v>34.057872340425533</v>
      </c>
      <c r="M26" s="269"/>
      <c r="N26" s="58"/>
      <c r="O26" s="59"/>
      <c r="P26" s="59"/>
      <c r="Q26" s="98"/>
      <c r="R26" s="269"/>
      <c r="S26" s="59"/>
      <c r="T26" s="59"/>
      <c r="U26" s="59"/>
      <c r="V26" s="59"/>
      <c r="W26" s="59"/>
      <c r="X26" s="59"/>
      <c r="Y26" s="60"/>
    </row>
    <row r="27" spans="2:26" s="16" customFormat="1" ht="37.5" customHeight="1" x14ac:dyDescent="0.25">
      <c r="B27" s="93"/>
      <c r="C27" s="704" t="s">
        <v>67</v>
      </c>
      <c r="D27" s="613"/>
      <c r="E27" s="673"/>
      <c r="F27" s="352" t="s">
        <v>20</v>
      </c>
      <c r="G27" s="369">
        <f>G17+G18+G20+G21+G22+G23+G24</f>
        <v>790</v>
      </c>
      <c r="H27" s="253"/>
      <c r="I27" s="606">
        <f t="shared" ref="I27:Y27" si="3">I17+I18+I20+I21+I22+I23+I24</f>
        <v>36.510000000000005</v>
      </c>
      <c r="J27" s="366">
        <f t="shared" si="3"/>
        <v>29.029999999999998</v>
      </c>
      <c r="K27" s="368">
        <f t="shared" si="3"/>
        <v>102.28</v>
      </c>
      <c r="L27" s="480">
        <f t="shared" si="3"/>
        <v>830.07999999999993</v>
      </c>
      <c r="M27" s="367">
        <f t="shared" si="3"/>
        <v>0.32999999999999996</v>
      </c>
      <c r="N27" s="366">
        <f t="shared" si="3"/>
        <v>0.55400000000000005</v>
      </c>
      <c r="O27" s="366">
        <f t="shared" si="3"/>
        <v>63.82</v>
      </c>
      <c r="P27" s="366">
        <f t="shared" si="3"/>
        <v>472.6</v>
      </c>
      <c r="Q27" s="370">
        <f t="shared" si="3"/>
        <v>0.16999999999999998</v>
      </c>
      <c r="R27" s="367">
        <f t="shared" si="3"/>
        <v>140.99</v>
      </c>
      <c r="S27" s="366">
        <f t="shared" si="3"/>
        <v>351</v>
      </c>
      <c r="T27" s="366">
        <f t="shared" si="3"/>
        <v>105.19000000000001</v>
      </c>
      <c r="U27" s="366">
        <f t="shared" si="3"/>
        <v>5.3199999999999994</v>
      </c>
      <c r="V27" s="366">
        <f t="shared" si="3"/>
        <v>1127.5</v>
      </c>
      <c r="W27" s="366">
        <f t="shared" si="3"/>
        <v>1.4300000000000002E-2</v>
      </c>
      <c r="X27" s="366">
        <f t="shared" si="3"/>
        <v>5.0000000000000001E-3</v>
      </c>
      <c r="Y27" s="368">
        <f t="shared" si="3"/>
        <v>0.32800000000000001</v>
      </c>
    </row>
    <row r="28" spans="2:26" s="16" customFormat="1" ht="37.5" customHeight="1" thickBot="1" x14ac:dyDescent="0.3">
      <c r="B28" s="223"/>
      <c r="C28" s="704" t="s">
        <v>67</v>
      </c>
      <c r="D28" s="712"/>
      <c r="E28" s="462"/>
      <c r="F28" s="353" t="s">
        <v>89</v>
      </c>
      <c r="G28" s="726"/>
      <c r="H28" s="262"/>
      <c r="I28" s="622"/>
      <c r="J28" s="355"/>
      <c r="K28" s="356"/>
      <c r="L28" s="690">
        <f>L27/23.5</f>
        <v>35.322553191489355</v>
      </c>
      <c r="M28" s="721"/>
      <c r="N28" s="722"/>
      <c r="O28" s="722"/>
      <c r="P28" s="722"/>
      <c r="Q28" s="723"/>
      <c r="R28" s="721"/>
      <c r="S28" s="722"/>
      <c r="T28" s="722"/>
      <c r="U28" s="722"/>
      <c r="V28" s="722"/>
      <c r="W28" s="722"/>
      <c r="X28" s="722"/>
      <c r="Y28" s="724"/>
    </row>
    <row r="29" spans="2:26" x14ac:dyDescent="0.2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6" ht="18.75" x14ac:dyDescent="0.25">
      <c r="E30" s="11"/>
      <c r="F30" s="241"/>
      <c r="G30" s="26"/>
      <c r="H30" s="11"/>
      <c r="I30" s="11"/>
      <c r="J30" s="11"/>
      <c r="K30" s="11"/>
    </row>
    <row r="31" spans="2:26" ht="15.75" x14ac:dyDescent="0.25">
      <c r="B31" s="557" t="s">
        <v>58</v>
      </c>
      <c r="C31" s="595"/>
      <c r="D31" s="568"/>
      <c r="E31" s="568"/>
    </row>
    <row r="32" spans="2:26" ht="18.75" x14ac:dyDescent="0.25">
      <c r="B32" s="558" t="s">
        <v>59</v>
      </c>
      <c r="C32" s="596"/>
      <c r="D32" s="569"/>
      <c r="E32" s="569"/>
      <c r="F32" s="25"/>
      <c r="G32" s="26"/>
      <c r="H32" s="11"/>
      <c r="I32" s="11"/>
      <c r="J32" s="11"/>
      <c r="K32" s="11"/>
    </row>
    <row r="33" spans="2:11" ht="18.75" x14ac:dyDescent="0.25">
      <c r="B33" s="11"/>
      <c r="C33" s="296"/>
      <c r="D33" s="296"/>
      <c r="E33" s="11"/>
      <c r="F33" s="25"/>
      <c r="G33" s="26"/>
      <c r="H33" s="11"/>
      <c r="I33" s="11"/>
      <c r="J33" s="11"/>
      <c r="K33" s="11"/>
    </row>
    <row r="34" spans="2:11" x14ac:dyDescent="0.25">
      <c r="E34" s="11"/>
      <c r="F34" s="11"/>
      <c r="G34" s="11"/>
      <c r="H34" s="11"/>
      <c r="I34" s="11"/>
      <c r="J34" s="11"/>
      <c r="K34" s="11"/>
    </row>
    <row r="35" spans="2:11" x14ac:dyDescent="0.25">
      <c r="E35" s="11"/>
      <c r="F35" s="11"/>
      <c r="G35" s="11"/>
      <c r="H35" s="11"/>
      <c r="I35" s="11"/>
      <c r="J35" s="11"/>
      <c r="K35" s="11"/>
    </row>
    <row r="36" spans="2:11" x14ac:dyDescent="0.25">
      <c r="E36" s="11"/>
      <c r="F36" s="11"/>
      <c r="G36" s="11"/>
      <c r="H36" s="11"/>
      <c r="I36" s="11"/>
      <c r="J36" s="11"/>
      <c r="K36" s="11"/>
    </row>
    <row r="37" spans="2:11" x14ac:dyDescent="0.25">
      <c r="E37" s="11"/>
      <c r="F37" s="11"/>
      <c r="G37" s="11"/>
      <c r="H37" s="11"/>
      <c r="I37" s="11"/>
      <c r="J37" s="11"/>
      <c r="K37" s="11"/>
    </row>
    <row r="38" spans="2:11" x14ac:dyDescent="0.25">
      <c r="E38" s="11"/>
      <c r="F38" s="11"/>
      <c r="G38" s="11"/>
      <c r="H38" s="11"/>
      <c r="I38" s="11"/>
      <c r="J38" s="11"/>
      <c r="K38" s="11"/>
    </row>
    <row r="39" spans="2:11" x14ac:dyDescent="0.25">
      <c r="E39" s="11"/>
      <c r="F39" s="11"/>
      <c r="G39" s="11"/>
      <c r="H39" s="11"/>
      <c r="I39" s="11"/>
      <c r="J39" s="11"/>
      <c r="K39" s="11"/>
    </row>
    <row r="40" spans="2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9"/>
  <sheetViews>
    <sheetView topLeftCell="A4" zoomScale="60" zoomScaleNormal="60" workbookViewId="0">
      <selection activeCell="I23" sqref="I23:Y23"/>
    </sheetView>
  </sheetViews>
  <sheetFormatPr defaultRowHeight="15" x14ac:dyDescent="0.25"/>
  <cols>
    <col min="2" max="2" width="19.7109375" customWidth="1"/>
    <col min="3" max="3" width="10.42578125" customWidth="1"/>
    <col min="4" max="4" width="16.140625" style="5" customWidth="1"/>
    <col min="5" max="5" width="20.5703125" customWidth="1"/>
    <col min="6" max="6" width="54.42578125" customWidth="1"/>
    <col min="7" max="7" width="13.85546875" customWidth="1"/>
    <col min="8" max="8" width="16.7109375" customWidth="1"/>
    <col min="10" max="10" width="11.28515625" customWidth="1"/>
    <col min="11" max="11" width="12.85546875" customWidth="1"/>
    <col min="12" max="12" width="22.42578125" customWidth="1"/>
    <col min="13" max="13" width="11.28515625" customWidth="1"/>
    <col min="23" max="23" width="11.5703125" customWidth="1"/>
    <col min="24" max="24" width="12.42578125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59">
        <v>19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305"/>
      <c r="G3" s="305"/>
      <c r="H3" s="30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9" t="s">
        <v>23</v>
      </c>
      <c r="N4" s="890"/>
      <c r="O4" s="903"/>
      <c r="P4" s="903"/>
      <c r="Q4" s="904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46.5" thickBot="1" x14ac:dyDescent="0.3">
      <c r="B5" s="893"/>
      <c r="C5" s="897"/>
      <c r="D5" s="896"/>
      <c r="E5" s="893"/>
      <c r="F5" s="893"/>
      <c r="G5" s="893"/>
      <c r="H5" s="893"/>
      <c r="I5" s="299" t="s">
        <v>26</v>
      </c>
      <c r="J5" s="295" t="s">
        <v>27</v>
      </c>
      <c r="K5" s="458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37.5" customHeight="1" x14ac:dyDescent="0.25">
      <c r="B6" s="588" t="s">
        <v>5</v>
      </c>
      <c r="C6" s="116"/>
      <c r="D6" s="131">
        <v>24</v>
      </c>
      <c r="E6" s="499" t="s">
        <v>7</v>
      </c>
      <c r="F6" s="861" t="s">
        <v>92</v>
      </c>
      <c r="G6" s="131">
        <v>150</v>
      </c>
      <c r="H6" s="499"/>
      <c r="I6" s="290">
        <v>0.6</v>
      </c>
      <c r="J6" s="49">
        <v>0</v>
      </c>
      <c r="K6" s="50">
        <v>16.95</v>
      </c>
      <c r="L6" s="862">
        <v>69</v>
      </c>
      <c r="M6" s="799">
        <v>0.01</v>
      </c>
      <c r="N6" s="799">
        <v>0.03</v>
      </c>
      <c r="O6" s="312">
        <v>19.5</v>
      </c>
      <c r="P6" s="312">
        <v>0</v>
      </c>
      <c r="Q6" s="313">
        <v>0</v>
      </c>
      <c r="R6" s="364">
        <v>24</v>
      </c>
      <c r="S6" s="312">
        <v>16.5</v>
      </c>
      <c r="T6" s="312">
        <v>13.5</v>
      </c>
      <c r="U6" s="312">
        <v>3.3</v>
      </c>
      <c r="V6" s="312">
        <v>417</v>
      </c>
      <c r="W6" s="312">
        <v>3.0000000000000001E-3</v>
      </c>
      <c r="X6" s="312">
        <v>5.0000000000000001E-4</v>
      </c>
      <c r="Y6" s="365">
        <v>1.4999999999999999E-2</v>
      </c>
    </row>
    <row r="7" spans="2:25" s="16" customFormat="1" ht="37.5" customHeight="1" x14ac:dyDescent="0.25">
      <c r="B7" s="570"/>
      <c r="C7" s="156" t="s">
        <v>65</v>
      </c>
      <c r="D7" s="398">
        <v>276</v>
      </c>
      <c r="E7" s="424" t="s">
        <v>9</v>
      </c>
      <c r="F7" s="739" t="s">
        <v>159</v>
      </c>
      <c r="G7" s="526">
        <v>90</v>
      </c>
      <c r="H7" s="141"/>
      <c r="I7" s="269">
        <v>18.399999999999999</v>
      </c>
      <c r="J7" s="59">
        <v>11.32</v>
      </c>
      <c r="K7" s="60">
        <v>9.43</v>
      </c>
      <c r="L7" s="706">
        <v>214.33</v>
      </c>
      <c r="M7" s="269">
        <v>0.1</v>
      </c>
      <c r="N7" s="58">
        <v>0.17</v>
      </c>
      <c r="O7" s="59">
        <v>1.01</v>
      </c>
      <c r="P7" s="59">
        <v>200</v>
      </c>
      <c r="Q7" s="60">
        <v>0.53</v>
      </c>
      <c r="R7" s="269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25">
      <c r="B8" s="570"/>
      <c r="C8" s="157" t="s">
        <v>67</v>
      </c>
      <c r="D8" s="486">
        <v>146</v>
      </c>
      <c r="E8" s="161" t="s">
        <v>9</v>
      </c>
      <c r="F8" s="443" t="s">
        <v>106</v>
      </c>
      <c r="G8" s="452">
        <v>90</v>
      </c>
      <c r="H8" s="161"/>
      <c r="I8" s="210">
        <v>19.260000000000002</v>
      </c>
      <c r="J8" s="65">
        <v>3.42</v>
      </c>
      <c r="K8" s="96">
        <v>3.15</v>
      </c>
      <c r="L8" s="330">
        <v>120.87</v>
      </c>
      <c r="M8" s="210">
        <v>0.06</v>
      </c>
      <c r="N8" s="65">
        <v>0.13</v>
      </c>
      <c r="O8" s="65">
        <v>2.27</v>
      </c>
      <c r="P8" s="65">
        <v>17.2</v>
      </c>
      <c r="Q8" s="394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6">
        <v>0.65</v>
      </c>
    </row>
    <row r="9" spans="2:25" s="16" customFormat="1" ht="37.5" customHeight="1" x14ac:dyDescent="0.25">
      <c r="B9" s="570"/>
      <c r="C9" s="157" t="s">
        <v>67</v>
      </c>
      <c r="D9" s="486">
        <v>52</v>
      </c>
      <c r="E9" s="161" t="s">
        <v>57</v>
      </c>
      <c r="F9" s="443" t="s">
        <v>111</v>
      </c>
      <c r="G9" s="452">
        <v>150</v>
      </c>
      <c r="H9" s="161"/>
      <c r="I9" s="210">
        <v>3.15</v>
      </c>
      <c r="J9" s="65">
        <v>4.5</v>
      </c>
      <c r="K9" s="96">
        <v>17.55</v>
      </c>
      <c r="L9" s="330">
        <v>122.85</v>
      </c>
      <c r="M9" s="210">
        <v>0.16</v>
      </c>
      <c r="N9" s="65">
        <v>0.11</v>
      </c>
      <c r="O9" s="65">
        <v>25.3</v>
      </c>
      <c r="P9" s="65">
        <v>15</v>
      </c>
      <c r="Q9" s="394">
        <v>0.03</v>
      </c>
      <c r="R9" s="210">
        <v>16.260000000000002</v>
      </c>
      <c r="S9" s="65">
        <v>94.6</v>
      </c>
      <c r="T9" s="65">
        <v>35.32</v>
      </c>
      <c r="U9" s="65">
        <v>15.9</v>
      </c>
      <c r="V9" s="65">
        <v>807.75</v>
      </c>
      <c r="W9" s="65">
        <v>8.0000000000000002E-3</v>
      </c>
      <c r="X9" s="65">
        <v>1E-3</v>
      </c>
      <c r="Y9" s="96">
        <v>4.4999999999999998E-2</v>
      </c>
    </row>
    <row r="10" spans="2:25" s="16" customFormat="1" ht="37.5" customHeight="1" x14ac:dyDescent="0.25">
      <c r="B10" s="570"/>
      <c r="C10" s="156" t="s">
        <v>65</v>
      </c>
      <c r="D10" s="424">
        <v>50</v>
      </c>
      <c r="E10" s="424" t="s">
        <v>57</v>
      </c>
      <c r="F10" s="739" t="s">
        <v>104</v>
      </c>
      <c r="G10" s="654">
        <v>150</v>
      </c>
      <c r="H10" s="424"/>
      <c r="I10" s="623">
        <v>3.3</v>
      </c>
      <c r="J10" s="619">
        <v>7.8</v>
      </c>
      <c r="K10" s="669">
        <v>22.35</v>
      </c>
      <c r="L10" s="670">
        <v>173.1</v>
      </c>
      <c r="M10" s="269">
        <v>0.14000000000000001</v>
      </c>
      <c r="N10" s="59">
        <v>0.12</v>
      </c>
      <c r="O10" s="59">
        <v>18.149999999999999</v>
      </c>
      <c r="P10" s="59">
        <v>21.6</v>
      </c>
      <c r="Q10" s="98">
        <v>0.1</v>
      </c>
      <c r="R10" s="269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16" customFormat="1" ht="37.5" customHeight="1" x14ac:dyDescent="0.25">
      <c r="B11" s="570"/>
      <c r="C11" s="156" t="s">
        <v>65</v>
      </c>
      <c r="D11" s="863">
        <v>98</v>
      </c>
      <c r="E11" s="424" t="s">
        <v>17</v>
      </c>
      <c r="F11" s="465" t="s">
        <v>70</v>
      </c>
      <c r="G11" s="156">
        <v>200</v>
      </c>
      <c r="H11" s="672"/>
      <c r="I11" s="269">
        <v>0.4</v>
      </c>
      <c r="J11" s="59">
        <v>0</v>
      </c>
      <c r="K11" s="60">
        <v>27</v>
      </c>
      <c r="L11" s="706">
        <v>59.48</v>
      </c>
      <c r="M11" s="269">
        <v>0</v>
      </c>
      <c r="N11" s="58">
        <v>0</v>
      </c>
      <c r="O11" s="59">
        <v>1.4</v>
      </c>
      <c r="P11" s="59">
        <v>0</v>
      </c>
      <c r="Q11" s="60">
        <v>0</v>
      </c>
      <c r="R11" s="269">
        <v>0.21</v>
      </c>
      <c r="S11" s="59">
        <v>0</v>
      </c>
      <c r="T11" s="59">
        <v>0</v>
      </c>
      <c r="U11" s="59">
        <v>0.02</v>
      </c>
      <c r="V11" s="59">
        <v>0.2</v>
      </c>
      <c r="W11" s="59">
        <v>0</v>
      </c>
      <c r="X11" s="59">
        <v>0</v>
      </c>
      <c r="Y11" s="60">
        <v>0</v>
      </c>
    </row>
    <row r="12" spans="2:25" s="16" customFormat="1" ht="29.25" customHeight="1" x14ac:dyDescent="0.25">
      <c r="B12" s="561"/>
      <c r="C12" s="157" t="s">
        <v>67</v>
      </c>
      <c r="D12" s="864">
        <v>96</v>
      </c>
      <c r="E12" s="161" t="s">
        <v>17</v>
      </c>
      <c r="F12" s="719" t="s">
        <v>176</v>
      </c>
      <c r="G12" s="157">
        <v>200</v>
      </c>
      <c r="H12" s="673"/>
      <c r="I12" s="210">
        <v>0.23</v>
      </c>
      <c r="J12" s="65">
        <v>0.11</v>
      </c>
      <c r="K12" s="96">
        <v>12.95</v>
      </c>
      <c r="L12" s="330">
        <v>54.16</v>
      </c>
      <c r="M12" s="210">
        <v>0.01</v>
      </c>
      <c r="N12" s="64">
        <v>0.01</v>
      </c>
      <c r="O12" s="65">
        <v>7.2</v>
      </c>
      <c r="P12" s="65">
        <v>0</v>
      </c>
      <c r="Q12" s="96">
        <v>0</v>
      </c>
      <c r="R12" s="210">
        <v>10.88</v>
      </c>
      <c r="S12" s="65">
        <v>6</v>
      </c>
      <c r="T12" s="65">
        <v>4.7</v>
      </c>
      <c r="U12" s="64">
        <v>0.34</v>
      </c>
      <c r="V12" s="65">
        <v>40.39</v>
      </c>
      <c r="W12" s="65">
        <v>2.5999999999999998E-4</v>
      </c>
      <c r="X12" s="64">
        <v>1.1E-4</v>
      </c>
      <c r="Y12" s="96">
        <v>0.01</v>
      </c>
    </row>
    <row r="13" spans="2:25" s="16" customFormat="1" ht="37.5" customHeight="1" x14ac:dyDescent="0.25">
      <c r="B13" s="561"/>
      <c r="C13" s="112"/>
      <c r="D13" s="124">
        <v>119</v>
      </c>
      <c r="E13" s="146" t="s">
        <v>13</v>
      </c>
      <c r="F13" s="125" t="s">
        <v>50</v>
      </c>
      <c r="G13" s="111">
        <v>30</v>
      </c>
      <c r="H13" s="582"/>
      <c r="I13" s="208">
        <v>2.13</v>
      </c>
      <c r="J13" s="15">
        <v>0.21</v>
      </c>
      <c r="K13" s="39">
        <v>13.26</v>
      </c>
      <c r="L13" s="217">
        <v>72</v>
      </c>
      <c r="M13" s="208">
        <v>0.03</v>
      </c>
      <c r="N13" s="15">
        <v>0.01</v>
      </c>
      <c r="O13" s="15">
        <v>0</v>
      </c>
      <c r="P13" s="15">
        <v>0</v>
      </c>
      <c r="Q13" s="18">
        <v>0</v>
      </c>
      <c r="R13" s="208">
        <v>11.1</v>
      </c>
      <c r="S13" s="15">
        <v>65.400000000000006</v>
      </c>
      <c r="T13" s="15">
        <v>19.5</v>
      </c>
      <c r="U13" s="15">
        <v>0.84</v>
      </c>
      <c r="V13" s="15">
        <v>27.9</v>
      </c>
      <c r="W13" s="15">
        <v>1E-3</v>
      </c>
      <c r="X13" s="15">
        <v>2E-3</v>
      </c>
      <c r="Y13" s="43">
        <v>0</v>
      </c>
    </row>
    <row r="14" spans="2:25" s="16" customFormat="1" ht="37.5" customHeight="1" x14ac:dyDescent="0.25">
      <c r="B14" s="561"/>
      <c r="C14" s="111"/>
      <c r="D14" s="122">
        <v>120</v>
      </c>
      <c r="E14" s="146" t="s">
        <v>14</v>
      </c>
      <c r="F14" s="125" t="s">
        <v>43</v>
      </c>
      <c r="G14" s="122">
        <v>20</v>
      </c>
      <c r="H14" s="582"/>
      <c r="I14" s="208">
        <v>1.1399999999999999</v>
      </c>
      <c r="J14" s="15">
        <v>0.22</v>
      </c>
      <c r="K14" s="39">
        <v>7.44</v>
      </c>
      <c r="L14" s="218">
        <v>36.26</v>
      </c>
      <c r="M14" s="238">
        <v>0.02</v>
      </c>
      <c r="N14" s="20">
        <v>2.4E-2</v>
      </c>
      <c r="O14" s="20">
        <v>0.08</v>
      </c>
      <c r="P14" s="20">
        <v>0</v>
      </c>
      <c r="Q14" s="21">
        <v>0</v>
      </c>
      <c r="R14" s="238">
        <v>6.8</v>
      </c>
      <c r="S14" s="20">
        <v>24</v>
      </c>
      <c r="T14" s="20">
        <v>8.1999999999999993</v>
      </c>
      <c r="U14" s="20">
        <v>0.46</v>
      </c>
      <c r="V14" s="20">
        <v>73.5</v>
      </c>
      <c r="W14" s="20">
        <v>2E-3</v>
      </c>
      <c r="X14" s="20">
        <v>2E-3</v>
      </c>
      <c r="Y14" s="46">
        <v>1.2E-2</v>
      </c>
    </row>
    <row r="15" spans="2:25" s="16" customFormat="1" ht="37.5" customHeight="1" x14ac:dyDescent="0.25">
      <c r="B15" s="561"/>
      <c r="C15" s="156" t="s">
        <v>65</v>
      </c>
      <c r="D15" s="398"/>
      <c r="E15" s="424"/>
      <c r="F15" s="348" t="s">
        <v>20</v>
      </c>
      <c r="G15" s="454">
        <f>G6+G7+G10+G11+G13+G14</f>
        <v>640</v>
      </c>
      <c r="H15" s="376"/>
      <c r="I15" s="349">
        <f t="shared" ref="I15:Y15" si="0">I6+I7+I10+I11+I13+I14</f>
        <v>25.97</v>
      </c>
      <c r="J15" s="350">
        <f t="shared" si="0"/>
        <v>19.55</v>
      </c>
      <c r="K15" s="351">
        <f t="shared" si="0"/>
        <v>96.43</v>
      </c>
      <c r="L15" s="472">
        <f t="shared" si="0"/>
        <v>624.17000000000007</v>
      </c>
      <c r="M15" s="349">
        <f t="shared" si="0"/>
        <v>0.30000000000000004</v>
      </c>
      <c r="N15" s="350">
        <f t="shared" si="0"/>
        <v>0.35400000000000004</v>
      </c>
      <c r="O15" s="350">
        <f t="shared" si="0"/>
        <v>40.139999999999993</v>
      </c>
      <c r="P15" s="350">
        <f t="shared" si="0"/>
        <v>221.6</v>
      </c>
      <c r="Q15" s="383">
        <f t="shared" si="0"/>
        <v>0.63</v>
      </c>
      <c r="R15" s="349">
        <f t="shared" si="0"/>
        <v>270.37</v>
      </c>
      <c r="S15" s="350">
        <f t="shared" si="0"/>
        <v>454.22</v>
      </c>
      <c r="T15" s="350">
        <f t="shared" si="0"/>
        <v>122.37</v>
      </c>
      <c r="U15" s="350">
        <f t="shared" si="0"/>
        <v>6.9999999999999991</v>
      </c>
      <c r="V15" s="350">
        <f t="shared" si="0"/>
        <v>1576.4</v>
      </c>
      <c r="W15" s="350">
        <f t="shared" si="0"/>
        <v>0.122</v>
      </c>
      <c r="X15" s="350">
        <f t="shared" si="0"/>
        <v>2.0500000000000004E-2</v>
      </c>
      <c r="Y15" s="351">
        <f t="shared" si="0"/>
        <v>0.56900000000000006</v>
      </c>
    </row>
    <row r="16" spans="2:25" s="16" customFormat="1" ht="37.5" customHeight="1" x14ac:dyDescent="0.25">
      <c r="B16" s="561"/>
      <c r="C16" s="157" t="s">
        <v>67</v>
      </c>
      <c r="D16" s="578"/>
      <c r="E16" s="548"/>
      <c r="F16" s="352" t="s">
        <v>20</v>
      </c>
      <c r="G16" s="455">
        <f>G6+G8+G9+G12+G13+G14</f>
        <v>640</v>
      </c>
      <c r="H16" s="382"/>
      <c r="I16" s="367">
        <f t="shared" ref="I16:Y16" si="1">I6+I8+I9+I12+I13+I14</f>
        <v>26.51</v>
      </c>
      <c r="J16" s="366">
        <f t="shared" si="1"/>
        <v>8.4600000000000009</v>
      </c>
      <c r="K16" s="368">
        <f t="shared" si="1"/>
        <v>71.3</v>
      </c>
      <c r="L16" s="473">
        <f t="shared" si="1"/>
        <v>475.14</v>
      </c>
      <c r="M16" s="367">
        <f t="shared" si="1"/>
        <v>0.29000000000000004</v>
      </c>
      <c r="N16" s="366">
        <f t="shared" si="1"/>
        <v>0.31400000000000006</v>
      </c>
      <c r="O16" s="366">
        <f t="shared" si="1"/>
        <v>54.35</v>
      </c>
      <c r="P16" s="366">
        <f t="shared" si="1"/>
        <v>32.200000000000003</v>
      </c>
      <c r="Q16" s="370">
        <f t="shared" si="1"/>
        <v>0.31000000000000005</v>
      </c>
      <c r="R16" s="367">
        <f t="shared" si="1"/>
        <v>105.38999999999999</v>
      </c>
      <c r="S16" s="366">
        <f t="shared" si="1"/>
        <v>356.4</v>
      </c>
      <c r="T16" s="366">
        <f t="shared" si="1"/>
        <v>102.42000000000002</v>
      </c>
      <c r="U16" s="366">
        <f t="shared" si="1"/>
        <v>21.54</v>
      </c>
      <c r="V16" s="366">
        <f t="shared" si="1"/>
        <v>1404.8400000000001</v>
      </c>
      <c r="W16" s="366">
        <f t="shared" si="1"/>
        <v>1.426E-2</v>
      </c>
      <c r="X16" s="366">
        <f t="shared" si="1"/>
        <v>6.5100000000000002E-3</v>
      </c>
      <c r="Y16" s="368">
        <f t="shared" si="1"/>
        <v>0.7320000000000001</v>
      </c>
    </row>
    <row r="17" spans="2:27" s="16" customFormat="1" ht="37.5" customHeight="1" x14ac:dyDescent="0.25">
      <c r="B17" s="561"/>
      <c r="C17" s="156" t="s">
        <v>65</v>
      </c>
      <c r="D17" s="630"/>
      <c r="E17" s="404"/>
      <c r="F17" s="348" t="s">
        <v>21</v>
      </c>
      <c r="G17" s="400"/>
      <c r="H17" s="404"/>
      <c r="I17" s="269"/>
      <c r="J17" s="59"/>
      <c r="K17" s="60"/>
      <c r="L17" s="474">
        <f>L15/23.5</f>
        <v>26.560425531914898</v>
      </c>
      <c r="M17" s="269"/>
      <c r="N17" s="59"/>
      <c r="O17" s="59"/>
      <c r="P17" s="59"/>
      <c r="Q17" s="98"/>
      <c r="R17" s="269"/>
      <c r="S17" s="59"/>
      <c r="T17" s="59"/>
      <c r="U17" s="59"/>
      <c r="V17" s="59"/>
      <c r="W17" s="59"/>
      <c r="X17" s="59"/>
      <c r="Y17" s="60"/>
    </row>
    <row r="18" spans="2:27" s="16" customFormat="1" ht="37.5" customHeight="1" thickBot="1" x14ac:dyDescent="0.3">
      <c r="B18" s="562"/>
      <c r="C18" s="205" t="s">
        <v>67</v>
      </c>
      <c r="D18" s="401"/>
      <c r="E18" s="471"/>
      <c r="F18" s="353" t="s">
        <v>21</v>
      </c>
      <c r="G18" s="401"/>
      <c r="H18" s="471"/>
      <c r="I18" s="289"/>
      <c r="J18" s="283"/>
      <c r="K18" s="284"/>
      <c r="L18" s="478">
        <f>L16/23.5</f>
        <v>20.218723404255318</v>
      </c>
      <c r="M18" s="289"/>
      <c r="N18" s="283"/>
      <c r="O18" s="283"/>
      <c r="P18" s="283"/>
      <c r="Q18" s="447"/>
      <c r="R18" s="289"/>
      <c r="S18" s="283"/>
      <c r="T18" s="283"/>
      <c r="U18" s="283"/>
      <c r="V18" s="283"/>
      <c r="W18" s="283"/>
      <c r="X18" s="283"/>
      <c r="Y18" s="284"/>
      <c r="Z18" s="73"/>
      <c r="AA18" s="73"/>
    </row>
    <row r="19" spans="2:27" s="16" customFormat="1" ht="37.5" customHeight="1" x14ac:dyDescent="0.25">
      <c r="B19" s="588" t="s">
        <v>6</v>
      </c>
      <c r="C19" s="788"/>
      <c r="D19" s="787">
        <v>9</v>
      </c>
      <c r="E19" s="549" t="s">
        <v>19</v>
      </c>
      <c r="F19" s="656" t="s">
        <v>78</v>
      </c>
      <c r="G19" s="657">
        <v>60</v>
      </c>
      <c r="H19" s="616"/>
      <c r="I19" s="291">
        <v>1.26</v>
      </c>
      <c r="J19" s="49">
        <v>4.26</v>
      </c>
      <c r="K19" s="322">
        <v>7.26</v>
      </c>
      <c r="L19" s="460">
        <v>72.48</v>
      </c>
      <c r="M19" s="290">
        <v>0.02</v>
      </c>
      <c r="N19" s="49">
        <v>0</v>
      </c>
      <c r="O19" s="49">
        <v>9.8699999999999992</v>
      </c>
      <c r="P19" s="469">
        <v>0</v>
      </c>
      <c r="Q19" s="322">
        <v>0</v>
      </c>
      <c r="R19" s="290">
        <v>30.16</v>
      </c>
      <c r="S19" s="49">
        <v>38.72</v>
      </c>
      <c r="T19" s="49">
        <v>19.489999999999998</v>
      </c>
      <c r="U19" s="49">
        <v>1.1100000000000001</v>
      </c>
      <c r="V19" s="49">
        <v>11.86</v>
      </c>
      <c r="W19" s="49">
        <v>0</v>
      </c>
      <c r="X19" s="49">
        <v>0</v>
      </c>
      <c r="Y19" s="50">
        <v>0</v>
      </c>
      <c r="Z19" s="467"/>
      <c r="AA19" s="73"/>
    </row>
    <row r="20" spans="2:27" s="16" customFormat="1" ht="37.5" customHeight="1" x14ac:dyDescent="0.25">
      <c r="B20" s="570"/>
      <c r="C20" s="128"/>
      <c r="D20" s="442">
        <v>196</v>
      </c>
      <c r="E20" s="113" t="s">
        <v>8</v>
      </c>
      <c r="F20" s="522" t="s">
        <v>129</v>
      </c>
      <c r="G20" s="525">
        <v>200</v>
      </c>
      <c r="H20" s="113"/>
      <c r="I20" s="72">
        <v>5.67</v>
      </c>
      <c r="J20" s="13">
        <v>6.42</v>
      </c>
      <c r="K20" s="23">
        <v>8.4600000000000009</v>
      </c>
      <c r="L20" s="251">
        <v>118.37</v>
      </c>
      <c r="M20" s="209">
        <v>0.06</v>
      </c>
      <c r="N20" s="72">
        <v>7.0000000000000007E-2</v>
      </c>
      <c r="O20" s="13">
        <v>12.74</v>
      </c>
      <c r="P20" s="13">
        <v>160</v>
      </c>
      <c r="Q20" s="43">
        <v>0</v>
      </c>
      <c r="R20" s="209">
        <v>21.88</v>
      </c>
      <c r="S20" s="13">
        <v>71.760000000000005</v>
      </c>
      <c r="T20" s="13">
        <v>20.65</v>
      </c>
      <c r="U20" s="13">
        <v>0.98</v>
      </c>
      <c r="V20" s="13">
        <v>223.03</v>
      </c>
      <c r="W20" s="13">
        <v>2.29E-2</v>
      </c>
      <c r="X20" s="13">
        <v>8.8999999999999995E-4</v>
      </c>
      <c r="Y20" s="43">
        <v>0.8</v>
      </c>
      <c r="Z20" s="73"/>
    </row>
    <row r="21" spans="2:27" s="34" customFormat="1" ht="37.5" customHeight="1" x14ac:dyDescent="0.25">
      <c r="B21" s="563"/>
      <c r="C21" s="128"/>
      <c r="D21" s="442">
        <v>88</v>
      </c>
      <c r="E21" s="113" t="s">
        <v>9</v>
      </c>
      <c r="F21" s="522" t="s">
        <v>132</v>
      </c>
      <c r="G21" s="525">
        <v>90</v>
      </c>
      <c r="H21" s="88"/>
      <c r="I21" s="209">
        <v>17.989999999999998</v>
      </c>
      <c r="J21" s="13">
        <v>16.59</v>
      </c>
      <c r="K21" s="43">
        <v>2.87</v>
      </c>
      <c r="L21" s="90">
        <v>232.87</v>
      </c>
      <c r="M21" s="316">
        <v>0.05</v>
      </c>
      <c r="N21" s="82">
        <v>0.13</v>
      </c>
      <c r="O21" s="83">
        <v>0.56000000000000005</v>
      </c>
      <c r="P21" s="83">
        <v>40</v>
      </c>
      <c r="Q21" s="84">
        <v>0</v>
      </c>
      <c r="R21" s="316">
        <v>11.77</v>
      </c>
      <c r="S21" s="83">
        <v>170.77</v>
      </c>
      <c r="T21" s="83">
        <v>22.04</v>
      </c>
      <c r="U21" s="83">
        <v>2.48</v>
      </c>
      <c r="V21" s="83">
        <v>298.75</v>
      </c>
      <c r="W21" s="83">
        <v>6.7799999999999996E-3</v>
      </c>
      <c r="X21" s="83">
        <v>2.7999999999999998E-4</v>
      </c>
      <c r="Y21" s="86">
        <v>0.06</v>
      </c>
    </row>
    <row r="22" spans="2:27" s="34" customFormat="1" ht="37.5" customHeight="1" x14ac:dyDescent="0.25">
      <c r="B22" s="563"/>
      <c r="C22" s="546"/>
      <c r="D22" s="442">
        <v>53</v>
      </c>
      <c r="E22" s="112" t="s">
        <v>57</v>
      </c>
      <c r="F22" s="110" t="s">
        <v>85</v>
      </c>
      <c r="G22" s="145">
        <v>150</v>
      </c>
      <c r="H22" s="145"/>
      <c r="I22" s="238">
        <v>3.3</v>
      </c>
      <c r="J22" s="20">
        <v>4.95</v>
      </c>
      <c r="K22" s="46">
        <v>32.25</v>
      </c>
      <c r="L22" s="237">
        <v>186.45</v>
      </c>
      <c r="M22" s="238">
        <v>0.03</v>
      </c>
      <c r="N22" s="19">
        <v>0.03</v>
      </c>
      <c r="O22" s="20">
        <v>0</v>
      </c>
      <c r="P22" s="20">
        <v>18.899999999999999</v>
      </c>
      <c r="Q22" s="21">
        <v>0.08</v>
      </c>
      <c r="R22" s="238">
        <v>4.95</v>
      </c>
      <c r="S22" s="20">
        <v>79.83</v>
      </c>
      <c r="T22" s="20">
        <v>26.52</v>
      </c>
      <c r="U22" s="20">
        <v>0.53</v>
      </c>
      <c r="V22" s="20">
        <v>0.52</v>
      </c>
      <c r="W22" s="20">
        <v>0</v>
      </c>
      <c r="X22" s="20">
        <v>8.0000000000000002E-3</v>
      </c>
      <c r="Y22" s="46">
        <v>2.7E-2</v>
      </c>
    </row>
    <row r="23" spans="2:27" s="34" customFormat="1" ht="37.5" customHeight="1" x14ac:dyDescent="0.25">
      <c r="B23" s="563"/>
      <c r="C23" s="546"/>
      <c r="D23" s="445">
        <v>98</v>
      </c>
      <c r="E23" s="112" t="s">
        <v>17</v>
      </c>
      <c r="F23" s="185" t="s">
        <v>70</v>
      </c>
      <c r="G23" s="112">
        <v>200</v>
      </c>
      <c r="H23" s="304"/>
      <c r="I23" s="238">
        <v>0.4</v>
      </c>
      <c r="J23" s="20">
        <v>0</v>
      </c>
      <c r="K23" s="46">
        <v>27</v>
      </c>
      <c r="L23" s="705">
        <v>59.48</v>
      </c>
      <c r="M23" s="238">
        <v>0</v>
      </c>
      <c r="N23" s="19">
        <v>0</v>
      </c>
      <c r="O23" s="20">
        <v>1.4</v>
      </c>
      <c r="P23" s="20">
        <v>0</v>
      </c>
      <c r="Q23" s="46">
        <v>0</v>
      </c>
      <c r="R23" s="238">
        <v>0.21</v>
      </c>
      <c r="S23" s="20">
        <v>0</v>
      </c>
      <c r="T23" s="20">
        <v>0</v>
      </c>
      <c r="U23" s="20">
        <v>0.02</v>
      </c>
      <c r="V23" s="20">
        <v>0.2</v>
      </c>
      <c r="W23" s="20">
        <v>0</v>
      </c>
      <c r="X23" s="20">
        <v>0</v>
      </c>
      <c r="Y23" s="46">
        <v>0</v>
      </c>
    </row>
    <row r="24" spans="2:27" s="34" customFormat="1" ht="37.5" customHeight="1" x14ac:dyDescent="0.25">
      <c r="B24" s="563"/>
      <c r="C24" s="546"/>
      <c r="D24" s="445">
        <v>119</v>
      </c>
      <c r="E24" s="111" t="s">
        <v>13</v>
      </c>
      <c r="F24" s="185" t="s">
        <v>50</v>
      </c>
      <c r="G24" s="155">
        <v>20</v>
      </c>
      <c r="H24" s="109"/>
      <c r="I24" s="208">
        <v>1.4</v>
      </c>
      <c r="J24" s="15">
        <v>0.14000000000000001</v>
      </c>
      <c r="K24" s="39">
        <v>8.8000000000000007</v>
      </c>
      <c r="L24" s="217">
        <v>48</v>
      </c>
      <c r="M24" s="208">
        <v>0.02</v>
      </c>
      <c r="N24" s="17">
        <v>6.0000000000000001E-3</v>
      </c>
      <c r="O24" s="15">
        <v>0</v>
      </c>
      <c r="P24" s="15">
        <v>0</v>
      </c>
      <c r="Q24" s="39">
        <v>0</v>
      </c>
      <c r="R24" s="208">
        <v>7.4</v>
      </c>
      <c r="S24" s="15">
        <v>43.6</v>
      </c>
      <c r="T24" s="15">
        <v>13</v>
      </c>
      <c r="U24" s="17">
        <v>0.56000000000000005</v>
      </c>
      <c r="V24" s="15">
        <v>18.600000000000001</v>
      </c>
      <c r="W24" s="15">
        <v>5.9999999999999995E-4</v>
      </c>
      <c r="X24" s="17">
        <v>1E-3</v>
      </c>
      <c r="Y24" s="39">
        <v>0</v>
      </c>
    </row>
    <row r="25" spans="2:27" s="34" customFormat="1" ht="37.5" customHeight="1" x14ac:dyDescent="0.25">
      <c r="B25" s="563"/>
      <c r="C25" s="546"/>
      <c r="D25" s="442">
        <v>120</v>
      </c>
      <c r="E25" s="111" t="s">
        <v>14</v>
      </c>
      <c r="F25" s="185" t="s">
        <v>43</v>
      </c>
      <c r="G25" s="112">
        <v>20</v>
      </c>
      <c r="H25" s="145"/>
      <c r="I25" s="238">
        <v>1.1399999999999999</v>
      </c>
      <c r="J25" s="20">
        <v>0.22</v>
      </c>
      <c r="K25" s="21">
        <v>7.44</v>
      </c>
      <c r="L25" s="236">
        <v>36.26</v>
      </c>
      <c r="M25" s="19">
        <v>0.02</v>
      </c>
      <c r="N25" s="19">
        <v>2.4E-2</v>
      </c>
      <c r="O25" s="20">
        <v>0.08</v>
      </c>
      <c r="P25" s="20">
        <v>0</v>
      </c>
      <c r="Q25" s="46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7" s="34" customFormat="1" ht="37.5" customHeight="1" x14ac:dyDescent="0.25">
      <c r="B26" s="563"/>
      <c r="C26" s="546"/>
      <c r="D26" s="589"/>
      <c r="E26" s="317"/>
      <c r="F26" s="266" t="s">
        <v>20</v>
      </c>
      <c r="G26" s="231">
        <v>750</v>
      </c>
      <c r="H26" s="231"/>
      <c r="I26" s="342">
        <v>750</v>
      </c>
      <c r="J26" s="75">
        <v>750</v>
      </c>
      <c r="K26" s="232">
        <v>750</v>
      </c>
      <c r="L26" s="231">
        <v>750</v>
      </c>
      <c r="M26" s="342">
        <v>750</v>
      </c>
      <c r="N26" s="75">
        <v>750</v>
      </c>
      <c r="O26" s="75">
        <v>750</v>
      </c>
      <c r="P26" s="75">
        <v>750</v>
      </c>
      <c r="Q26" s="232">
        <v>750</v>
      </c>
      <c r="R26" s="342">
        <v>750</v>
      </c>
      <c r="S26" s="75">
        <v>750</v>
      </c>
      <c r="T26" s="75">
        <v>750</v>
      </c>
      <c r="U26" s="75">
        <v>750</v>
      </c>
      <c r="V26" s="75">
        <v>750</v>
      </c>
      <c r="W26" s="75">
        <v>750</v>
      </c>
      <c r="X26" s="75">
        <v>750</v>
      </c>
      <c r="Y26" s="232">
        <v>750</v>
      </c>
    </row>
    <row r="27" spans="2:27" s="34" customFormat="1" ht="37.5" customHeight="1" thickBot="1" x14ac:dyDescent="0.3">
      <c r="B27" s="590"/>
      <c r="C27" s="592"/>
      <c r="D27" s="591"/>
      <c r="E27" s="222"/>
      <c r="F27" s="293" t="s">
        <v>89</v>
      </c>
      <c r="G27" s="306"/>
      <c r="H27" s="306"/>
      <c r="I27" s="307"/>
      <c r="J27" s="308"/>
      <c r="K27" s="309"/>
      <c r="L27" s="491">
        <f>L26/23.5</f>
        <v>31.914893617021278</v>
      </c>
      <c r="M27" s="307"/>
      <c r="N27" s="386"/>
      <c r="O27" s="308"/>
      <c r="P27" s="308"/>
      <c r="Q27" s="309"/>
      <c r="R27" s="307"/>
      <c r="S27" s="308"/>
      <c r="T27" s="308"/>
      <c r="U27" s="308"/>
      <c r="V27" s="308"/>
      <c r="W27" s="308"/>
      <c r="X27" s="308"/>
      <c r="Y27" s="309"/>
    </row>
    <row r="28" spans="2:27" x14ac:dyDescent="0.25">
      <c r="B28" s="2"/>
      <c r="C28" s="2"/>
      <c r="D28" s="4"/>
      <c r="E28" s="2"/>
      <c r="F28" s="2"/>
      <c r="G28" s="2"/>
      <c r="H28" s="9"/>
      <c r="I28" s="10"/>
      <c r="J28" s="9"/>
      <c r="K28" s="2"/>
      <c r="L28" s="12"/>
      <c r="M28" s="2"/>
      <c r="N28" s="2"/>
      <c r="O28" s="2"/>
    </row>
    <row r="29" spans="2:27" ht="18.75" x14ac:dyDescent="0.25">
      <c r="B29" s="557" t="s">
        <v>58</v>
      </c>
      <c r="C29" s="595"/>
      <c r="D29" s="568"/>
      <c r="E29" s="568"/>
      <c r="F29" s="241"/>
      <c r="G29" s="26"/>
      <c r="H29" s="11"/>
      <c r="I29" s="11"/>
      <c r="J29" s="11"/>
      <c r="K29" s="11"/>
    </row>
    <row r="30" spans="2:27" ht="18.75" x14ac:dyDescent="0.25">
      <c r="B30" s="558" t="s">
        <v>59</v>
      </c>
      <c r="C30" s="596"/>
      <c r="D30" s="569"/>
      <c r="E30" s="569"/>
      <c r="F30" s="25"/>
      <c r="G30" s="26"/>
      <c r="H30" s="11"/>
      <c r="I30" s="11"/>
      <c r="J30" s="11"/>
      <c r="K30" s="11"/>
    </row>
    <row r="31" spans="2:27" ht="18.75" x14ac:dyDescent="0.25">
      <c r="E31" s="11"/>
      <c r="F31" s="25"/>
      <c r="G31" s="26"/>
      <c r="H31" s="11"/>
      <c r="I31" s="11"/>
      <c r="J31" s="11"/>
      <c r="K31" s="11"/>
    </row>
    <row r="32" spans="2:27" ht="18.75" x14ac:dyDescent="0.25">
      <c r="E32" s="11"/>
      <c r="F32" s="25"/>
      <c r="G32" s="26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  <row r="37" spans="5:11" x14ac:dyDescent="0.25">
      <c r="E37" s="11"/>
      <c r="F37" s="11"/>
      <c r="G37" s="11"/>
      <c r="H37" s="11"/>
      <c r="I37" s="11"/>
      <c r="J37" s="11"/>
      <c r="K37" s="11"/>
    </row>
    <row r="38" spans="5:11" x14ac:dyDescent="0.25">
      <c r="E38" s="11"/>
      <c r="F38" s="11"/>
      <c r="G38" s="11"/>
      <c r="H38" s="11"/>
      <c r="I38" s="11"/>
      <c r="J38" s="11"/>
      <c r="K38" s="11"/>
    </row>
    <row r="39" spans="5:11" x14ac:dyDescent="0.2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3"/>
  <sheetViews>
    <sheetView zoomScale="62" zoomScaleNormal="62" workbookViewId="0">
      <selection activeCell="E31" sqref="E31"/>
    </sheetView>
  </sheetViews>
  <sheetFormatPr defaultRowHeight="15" x14ac:dyDescent="0.25"/>
  <cols>
    <col min="2" max="2" width="20" customWidth="1"/>
    <col min="3" max="3" width="20.7109375" customWidth="1"/>
    <col min="4" max="4" width="20.42578125" style="5" customWidth="1"/>
    <col min="5" max="5" width="19" customWidth="1"/>
    <col min="6" max="6" width="60.140625" customWidth="1"/>
    <col min="7" max="7" width="13.85546875" customWidth="1"/>
    <col min="8" max="8" width="10.85546875" customWidth="1"/>
    <col min="9" max="9" width="11.5703125" customWidth="1"/>
    <col min="10" max="10" width="11.28515625" customWidth="1"/>
    <col min="11" max="11" width="17.5703125" customWidth="1"/>
    <col min="12" max="12" width="21.85546875" customWidth="1"/>
    <col min="13" max="13" width="11.28515625" customWidth="1"/>
    <col min="16" max="16" width="10.5703125" customWidth="1"/>
    <col min="23" max="23" width="12.7109375" customWidth="1"/>
    <col min="24" max="24" width="11.5703125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32">
        <v>2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3">
      <c r="B4" s="892" t="s">
        <v>0</v>
      </c>
      <c r="C4" s="892"/>
      <c r="D4" s="894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31.5" thickBot="1" x14ac:dyDescent="0.3">
      <c r="B5" s="893"/>
      <c r="C5" s="893"/>
      <c r="D5" s="893"/>
      <c r="E5" s="893"/>
      <c r="F5" s="893"/>
      <c r="G5" s="893"/>
      <c r="H5" s="893"/>
      <c r="I5" s="417" t="s">
        <v>26</v>
      </c>
      <c r="J5" s="388" t="s">
        <v>27</v>
      </c>
      <c r="K5" s="521" t="s">
        <v>28</v>
      </c>
      <c r="L5" s="896"/>
      <c r="M5" s="407" t="s">
        <v>29</v>
      </c>
      <c r="N5" s="407" t="s">
        <v>94</v>
      </c>
      <c r="O5" s="407" t="s">
        <v>30</v>
      </c>
      <c r="P5" s="414" t="s">
        <v>95</v>
      </c>
      <c r="Q5" s="407" t="s">
        <v>96</v>
      </c>
      <c r="R5" s="407" t="s">
        <v>31</v>
      </c>
      <c r="S5" s="407" t="s">
        <v>32</v>
      </c>
      <c r="T5" s="407" t="s">
        <v>33</v>
      </c>
      <c r="U5" s="407" t="s">
        <v>34</v>
      </c>
      <c r="V5" s="407" t="s">
        <v>97</v>
      </c>
      <c r="W5" s="407" t="s">
        <v>98</v>
      </c>
      <c r="X5" s="407" t="s">
        <v>99</v>
      </c>
      <c r="Y5" s="517" t="s">
        <v>100</v>
      </c>
    </row>
    <row r="6" spans="2:25" s="16" customFormat="1" ht="26.45" customHeight="1" x14ac:dyDescent="0.25">
      <c r="B6" s="535" t="s">
        <v>5</v>
      </c>
      <c r="C6" s="418"/>
      <c r="D6" s="298" t="s">
        <v>42</v>
      </c>
      <c r="E6" s="466" t="s">
        <v>19</v>
      </c>
      <c r="F6" s="550" t="s">
        <v>39</v>
      </c>
      <c r="G6" s="441">
        <v>17</v>
      </c>
      <c r="H6" s="261"/>
      <c r="I6" s="228">
        <v>1.7</v>
      </c>
      <c r="J6" s="37">
        <v>4.42</v>
      </c>
      <c r="K6" s="38">
        <v>0.85</v>
      </c>
      <c r="L6" s="36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45" customHeight="1" x14ac:dyDescent="0.25">
      <c r="B7" s="534"/>
      <c r="C7" s="122"/>
      <c r="D7" s="89">
        <v>227</v>
      </c>
      <c r="E7" s="145" t="s">
        <v>57</v>
      </c>
      <c r="F7" s="551" t="s">
        <v>93</v>
      </c>
      <c r="G7" s="518">
        <v>150</v>
      </c>
      <c r="H7" s="145"/>
      <c r="I7" s="214">
        <v>4.3499999999999996</v>
      </c>
      <c r="J7" s="76">
        <v>3.9</v>
      </c>
      <c r="K7" s="183">
        <v>20.399999999999999</v>
      </c>
      <c r="L7" s="315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3">
        <v>8.9999999999999993E-3</v>
      </c>
    </row>
    <row r="8" spans="2:25" s="16" customFormat="1" ht="44.25" customHeight="1" x14ac:dyDescent="0.25">
      <c r="B8" s="128"/>
      <c r="C8" s="612" t="s">
        <v>65</v>
      </c>
      <c r="D8" s="141">
        <v>240</v>
      </c>
      <c r="E8" s="424" t="s">
        <v>9</v>
      </c>
      <c r="F8" s="552" t="s">
        <v>101</v>
      </c>
      <c r="G8" s="398">
        <v>90</v>
      </c>
      <c r="H8" s="141"/>
      <c r="I8" s="269">
        <v>20.18</v>
      </c>
      <c r="J8" s="59">
        <v>20.309999999999999</v>
      </c>
      <c r="K8" s="60">
        <v>2.1</v>
      </c>
      <c r="L8" s="695">
        <v>274</v>
      </c>
      <c r="M8" s="269">
        <v>0.08</v>
      </c>
      <c r="N8" s="59">
        <v>0.19</v>
      </c>
      <c r="O8" s="59">
        <v>1.5</v>
      </c>
      <c r="P8" s="59">
        <v>220</v>
      </c>
      <c r="Q8" s="98">
        <v>0.43</v>
      </c>
      <c r="R8" s="269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25">
      <c r="B9" s="463"/>
      <c r="C9" s="485" t="s">
        <v>105</v>
      </c>
      <c r="D9" s="142">
        <v>81</v>
      </c>
      <c r="E9" s="547" t="s">
        <v>9</v>
      </c>
      <c r="F9" s="443" t="s">
        <v>63</v>
      </c>
      <c r="G9" s="555">
        <v>90</v>
      </c>
      <c r="H9" s="161"/>
      <c r="I9" s="210">
        <v>22.41</v>
      </c>
      <c r="J9" s="65">
        <v>15.3</v>
      </c>
      <c r="K9" s="96">
        <v>0.54</v>
      </c>
      <c r="L9" s="330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394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6">
        <v>0.14000000000000001</v>
      </c>
    </row>
    <row r="10" spans="2:25" s="16" customFormat="1" ht="37.5" customHeight="1" x14ac:dyDescent="0.25">
      <c r="B10" s="534"/>
      <c r="C10" s="576"/>
      <c r="D10" s="88">
        <v>104</v>
      </c>
      <c r="E10" s="144" t="s">
        <v>17</v>
      </c>
      <c r="F10" s="375" t="s">
        <v>113</v>
      </c>
      <c r="G10" s="453">
        <v>200</v>
      </c>
      <c r="H10" s="88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45" customHeight="1" x14ac:dyDescent="0.25">
      <c r="B11" s="534"/>
      <c r="C11" s="576"/>
      <c r="D11" s="315">
        <v>119</v>
      </c>
      <c r="E11" s="146" t="s">
        <v>13</v>
      </c>
      <c r="F11" s="553" t="s">
        <v>18</v>
      </c>
      <c r="G11" s="159">
        <v>20</v>
      </c>
      <c r="H11" s="109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45" customHeight="1" x14ac:dyDescent="0.25">
      <c r="B12" s="534"/>
      <c r="C12" s="576"/>
      <c r="D12" s="109">
        <v>120</v>
      </c>
      <c r="E12" s="146" t="s">
        <v>14</v>
      </c>
      <c r="F12" s="553" t="s">
        <v>43</v>
      </c>
      <c r="G12" s="112">
        <v>25</v>
      </c>
      <c r="H12" s="317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45" customHeight="1" x14ac:dyDescent="0.25">
      <c r="B13" s="534"/>
      <c r="C13" s="612" t="s">
        <v>65</v>
      </c>
      <c r="D13" s="141"/>
      <c r="E13" s="424"/>
      <c r="F13" s="348" t="s">
        <v>20</v>
      </c>
      <c r="G13" s="454">
        <f>G6+G7+G8+G10+G11+G12</f>
        <v>502</v>
      </c>
      <c r="H13" s="380">
        <f t="shared" ref="H13" si="0">H6+H7+H8+H10+H11+H12</f>
        <v>0</v>
      </c>
      <c r="I13" s="380">
        <f>I6+I7+I8+I10+I11+I12</f>
        <v>29.049999999999997</v>
      </c>
      <c r="J13" s="350">
        <f t="shared" ref="J13:Y13" si="1">J6+J7+J8+J10+J11+J12</f>
        <v>29.04</v>
      </c>
      <c r="K13" s="605">
        <f t="shared" si="1"/>
        <v>60.649999999999991</v>
      </c>
      <c r="L13" s="349">
        <f t="shared" si="1"/>
        <v>628.35</v>
      </c>
      <c r="M13" s="380">
        <f t="shared" si="1"/>
        <v>0.4</v>
      </c>
      <c r="N13" s="350">
        <f t="shared" si="1"/>
        <v>0.31600000000000006</v>
      </c>
      <c r="O13" s="350">
        <f t="shared" si="1"/>
        <v>10.86</v>
      </c>
      <c r="P13" s="350">
        <f t="shared" si="1"/>
        <v>338.5</v>
      </c>
      <c r="Q13" s="605">
        <f t="shared" si="1"/>
        <v>1.66</v>
      </c>
      <c r="R13" s="380">
        <f t="shared" si="1"/>
        <v>204.6</v>
      </c>
      <c r="S13" s="350">
        <f t="shared" si="1"/>
        <v>423.69000000000005</v>
      </c>
      <c r="T13" s="350">
        <f t="shared" si="1"/>
        <v>127.02</v>
      </c>
      <c r="U13" s="350">
        <f t="shared" si="1"/>
        <v>5.18</v>
      </c>
      <c r="V13" s="350">
        <f t="shared" si="1"/>
        <v>485.67000000000007</v>
      </c>
      <c r="W13" s="350">
        <f t="shared" si="1"/>
        <v>9.5999999999999992E-3</v>
      </c>
      <c r="X13" s="350">
        <f t="shared" si="1"/>
        <v>8.0000000000000002E-3</v>
      </c>
      <c r="Y13" s="605">
        <f t="shared" si="1"/>
        <v>0.13899999999999998</v>
      </c>
    </row>
    <row r="14" spans="2:25" s="16" customFormat="1" ht="26.45" customHeight="1" x14ac:dyDescent="0.25">
      <c r="B14" s="534"/>
      <c r="C14" s="613" t="s">
        <v>105</v>
      </c>
      <c r="D14" s="444"/>
      <c r="E14" s="548"/>
      <c r="F14" s="352" t="s">
        <v>20</v>
      </c>
      <c r="G14" s="455">
        <f>G6+G7+G9+G10+G11+G12</f>
        <v>502</v>
      </c>
      <c r="H14" s="381">
        <f t="shared" ref="H14:Y14" si="2">H6+H7+H9+H10+H11+H12</f>
        <v>0</v>
      </c>
      <c r="I14" s="256">
        <f t="shared" si="2"/>
        <v>31.28</v>
      </c>
      <c r="J14" s="366">
        <f t="shared" si="2"/>
        <v>24.03</v>
      </c>
      <c r="K14" s="606">
        <f t="shared" si="2"/>
        <v>59.089999999999989</v>
      </c>
      <c r="L14" s="367">
        <f t="shared" si="2"/>
        <v>584.12</v>
      </c>
      <c r="M14" s="256">
        <f t="shared" si="2"/>
        <v>0.37</v>
      </c>
      <c r="N14" s="366">
        <f t="shared" si="2"/>
        <v>0.26600000000000001</v>
      </c>
      <c r="O14" s="366">
        <f t="shared" si="2"/>
        <v>10.6</v>
      </c>
      <c r="P14" s="366">
        <f t="shared" si="2"/>
        <v>147.30000000000001</v>
      </c>
      <c r="Q14" s="606">
        <f t="shared" si="2"/>
        <v>1.23</v>
      </c>
      <c r="R14" s="256">
        <f t="shared" si="2"/>
        <v>77.28</v>
      </c>
      <c r="S14" s="366">
        <f t="shared" si="2"/>
        <v>372.38</v>
      </c>
      <c r="T14" s="366">
        <f t="shared" si="2"/>
        <v>121.68</v>
      </c>
      <c r="U14" s="366">
        <f t="shared" si="2"/>
        <v>4.8900000000000006</v>
      </c>
      <c r="V14" s="366">
        <f t="shared" si="2"/>
        <v>488.44000000000005</v>
      </c>
      <c r="W14" s="366">
        <f t="shared" si="2"/>
        <v>9.1000000000000004E-3</v>
      </c>
      <c r="X14" s="366">
        <f t="shared" si="2"/>
        <v>5.4999999999999997E-3</v>
      </c>
      <c r="Y14" s="606">
        <f t="shared" si="2"/>
        <v>0.16900000000000001</v>
      </c>
    </row>
    <row r="15" spans="2:25" s="16" customFormat="1" ht="26.45" customHeight="1" x14ac:dyDescent="0.25">
      <c r="B15" s="534"/>
      <c r="C15" s="612" t="s">
        <v>65</v>
      </c>
      <c r="D15" s="399"/>
      <c r="E15" s="404"/>
      <c r="F15" s="348" t="s">
        <v>21</v>
      </c>
      <c r="G15" s="400"/>
      <c r="H15" s="399"/>
      <c r="I15" s="269"/>
      <c r="J15" s="59"/>
      <c r="K15" s="60"/>
      <c r="L15" s="474">
        <f>L13/23.5</f>
        <v>26.738297872340425</v>
      </c>
      <c r="M15" s="269"/>
      <c r="N15" s="59"/>
      <c r="O15" s="59"/>
      <c r="P15" s="59"/>
      <c r="Q15" s="98"/>
      <c r="R15" s="269"/>
      <c r="S15" s="59"/>
      <c r="T15" s="59"/>
      <c r="U15" s="59"/>
      <c r="V15" s="59"/>
      <c r="W15" s="59"/>
      <c r="X15" s="59"/>
      <c r="Y15" s="60"/>
    </row>
    <row r="16" spans="2:25" s="16" customFormat="1" ht="26.45" customHeight="1" thickBot="1" x14ac:dyDescent="0.3">
      <c r="B16" s="545"/>
      <c r="C16" s="614" t="s">
        <v>105</v>
      </c>
      <c r="D16" s="143"/>
      <c r="E16" s="471"/>
      <c r="F16" s="353" t="s">
        <v>21</v>
      </c>
      <c r="G16" s="401"/>
      <c r="H16" s="143"/>
      <c r="I16" s="475"/>
      <c r="J16" s="476"/>
      <c r="K16" s="477"/>
      <c r="L16" s="478">
        <f>L14/23.5</f>
        <v>24.856170212765957</v>
      </c>
      <c r="M16" s="475"/>
      <c r="N16" s="476"/>
      <c r="O16" s="476"/>
      <c r="P16" s="476"/>
      <c r="Q16" s="479"/>
      <c r="R16" s="475"/>
      <c r="S16" s="476"/>
      <c r="T16" s="476"/>
      <c r="U16" s="476"/>
      <c r="V16" s="476"/>
      <c r="W16" s="476"/>
      <c r="X16" s="476"/>
      <c r="Y16" s="477"/>
    </row>
    <row r="17" spans="2:28" s="16" customFormat="1" ht="26.45" customHeight="1" x14ac:dyDescent="0.25">
      <c r="B17" s="588"/>
      <c r="C17" s="615"/>
      <c r="D17" s="325">
        <v>13</v>
      </c>
      <c r="E17" s="549" t="s">
        <v>19</v>
      </c>
      <c r="F17" s="314" t="s">
        <v>53</v>
      </c>
      <c r="G17" s="325">
        <v>60</v>
      </c>
      <c r="H17" s="554"/>
      <c r="I17" s="290">
        <v>1.2</v>
      </c>
      <c r="J17" s="49">
        <v>4.26</v>
      </c>
      <c r="K17" s="50">
        <v>6.18</v>
      </c>
      <c r="L17" s="506">
        <v>67.92</v>
      </c>
      <c r="M17" s="290">
        <v>0.03</v>
      </c>
      <c r="N17" s="49">
        <v>0.02</v>
      </c>
      <c r="O17" s="49">
        <v>7.44</v>
      </c>
      <c r="P17" s="49">
        <v>930</v>
      </c>
      <c r="Q17" s="322">
        <v>0</v>
      </c>
      <c r="R17" s="290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45" customHeight="1" x14ac:dyDescent="0.25">
      <c r="B18" s="570" t="s">
        <v>6</v>
      </c>
      <c r="C18" s="304"/>
      <c r="D18" s="89">
        <v>36</v>
      </c>
      <c r="E18" s="145" t="s">
        <v>8</v>
      </c>
      <c r="F18" s="135" t="s">
        <v>44</v>
      </c>
      <c r="G18" s="442">
        <v>200</v>
      </c>
      <c r="H18" s="89"/>
      <c r="I18" s="214">
        <v>5</v>
      </c>
      <c r="J18" s="76">
        <v>8.6</v>
      </c>
      <c r="K18" s="183">
        <v>12.6</v>
      </c>
      <c r="L18" s="315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3">
        <v>0.2</v>
      </c>
    </row>
    <row r="19" spans="2:28" s="16" customFormat="1" ht="26.45" customHeight="1" x14ac:dyDescent="0.25">
      <c r="B19" s="570"/>
      <c r="C19" s="708" t="s">
        <v>65</v>
      </c>
      <c r="D19" s="398">
        <v>84</v>
      </c>
      <c r="E19" s="141" t="s">
        <v>9</v>
      </c>
      <c r="F19" s="552" t="s">
        <v>140</v>
      </c>
      <c r="G19" s="556">
        <v>90</v>
      </c>
      <c r="H19" s="424"/>
      <c r="I19" s="664">
        <v>16.690000000000001</v>
      </c>
      <c r="J19" s="665">
        <v>13.86</v>
      </c>
      <c r="K19" s="666">
        <v>10.69</v>
      </c>
      <c r="L19" s="667">
        <v>234.91</v>
      </c>
      <c r="M19" s="664">
        <v>0.08</v>
      </c>
      <c r="N19" s="665">
        <v>0.12</v>
      </c>
      <c r="O19" s="665">
        <v>1.08</v>
      </c>
      <c r="P19" s="665">
        <v>20</v>
      </c>
      <c r="Q19" s="668">
        <v>0.04</v>
      </c>
      <c r="R19" s="664">
        <v>26.61</v>
      </c>
      <c r="S19" s="665">
        <v>140.63</v>
      </c>
      <c r="T19" s="665">
        <v>18.5</v>
      </c>
      <c r="U19" s="665">
        <v>1.21</v>
      </c>
      <c r="V19" s="665">
        <v>197.66</v>
      </c>
      <c r="W19" s="665">
        <v>4.0000000000000001E-3</v>
      </c>
      <c r="X19" s="665">
        <v>1E-3</v>
      </c>
      <c r="Y19" s="666">
        <v>0.1</v>
      </c>
    </row>
    <row r="20" spans="2:28" s="16" customFormat="1" ht="39.75" customHeight="1" x14ac:dyDescent="0.25">
      <c r="B20" s="563"/>
      <c r="C20" s="704" t="s">
        <v>105</v>
      </c>
      <c r="D20" s="486"/>
      <c r="E20" s="142" t="s">
        <v>9</v>
      </c>
      <c r="F20" s="443" t="s">
        <v>160</v>
      </c>
      <c r="G20" s="555">
        <v>90</v>
      </c>
      <c r="H20" s="161"/>
      <c r="I20" s="287">
        <v>20.25</v>
      </c>
      <c r="J20" s="56">
        <v>15.57</v>
      </c>
      <c r="K20" s="71">
        <v>2.34</v>
      </c>
      <c r="L20" s="286">
        <v>230.13</v>
      </c>
      <c r="M20" s="287">
        <v>0.06</v>
      </c>
      <c r="N20" s="56">
        <v>0.13</v>
      </c>
      <c r="O20" s="56">
        <v>8.5</v>
      </c>
      <c r="P20" s="56">
        <v>199.8</v>
      </c>
      <c r="Q20" s="57">
        <v>0</v>
      </c>
      <c r="R20" s="287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03"/>
      <c r="AB20" s="73"/>
    </row>
    <row r="21" spans="2:28" s="16" customFormat="1" ht="33" customHeight="1" x14ac:dyDescent="0.25">
      <c r="B21" s="563"/>
      <c r="C21" s="304"/>
      <c r="D21" s="442">
        <v>51</v>
      </c>
      <c r="E21" s="89" t="s">
        <v>57</v>
      </c>
      <c r="F21" s="110" t="s">
        <v>161</v>
      </c>
      <c r="G21" s="442">
        <v>150</v>
      </c>
      <c r="H21" s="89"/>
      <c r="I21" s="876">
        <v>3.3</v>
      </c>
      <c r="J21" s="877">
        <v>3.9</v>
      </c>
      <c r="K21" s="878">
        <v>25.69</v>
      </c>
      <c r="L21" s="879">
        <v>151.35</v>
      </c>
      <c r="M21" s="238">
        <v>0.15</v>
      </c>
      <c r="N21" s="20">
        <v>0.09</v>
      </c>
      <c r="O21" s="20">
        <v>21</v>
      </c>
      <c r="P21" s="20">
        <v>0</v>
      </c>
      <c r="Q21" s="21">
        <v>0</v>
      </c>
      <c r="R21" s="238">
        <v>14.01</v>
      </c>
      <c r="S21" s="20">
        <v>78.63</v>
      </c>
      <c r="T21" s="20">
        <v>29.37</v>
      </c>
      <c r="U21" s="20">
        <v>1.32</v>
      </c>
      <c r="V21" s="20">
        <v>809.4</v>
      </c>
      <c r="W21" s="20">
        <v>8.0000000000000002E-3</v>
      </c>
      <c r="X21" s="20">
        <v>5.9999999999999995E-4</v>
      </c>
      <c r="Y21" s="46">
        <v>4.4999999999999998E-2</v>
      </c>
      <c r="AA21" s="403"/>
      <c r="AB21" s="73"/>
    </row>
    <row r="22" spans="2:28" s="16" customFormat="1" ht="51" customHeight="1" x14ac:dyDescent="0.25">
      <c r="B22" s="563"/>
      <c r="C22" s="304"/>
      <c r="D22" s="442">
        <v>104</v>
      </c>
      <c r="E22" s="215" t="s">
        <v>17</v>
      </c>
      <c r="F22" s="207" t="s">
        <v>114</v>
      </c>
      <c r="G22" s="158">
        <v>200</v>
      </c>
      <c r="H22" s="88"/>
      <c r="I22" s="208">
        <v>0</v>
      </c>
      <c r="J22" s="15">
        <v>0</v>
      </c>
      <c r="K22" s="39">
        <v>19.2</v>
      </c>
      <c r="L22" s="164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  <c r="AA22" s="403"/>
      <c r="AB22" s="73"/>
    </row>
    <row r="23" spans="2:28" s="16" customFormat="1" ht="26.45" customHeight="1" x14ac:dyDescent="0.25">
      <c r="B23" s="563"/>
      <c r="C23" s="304"/>
      <c r="D23" s="315">
        <v>119</v>
      </c>
      <c r="E23" s="145" t="s">
        <v>13</v>
      </c>
      <c r="F23" s="110" t="s">
        <v>50</v>
      </c>
      <c r="G23" s="442">
        <v>30</v>
      </c>
      <c r="H23" s="145"/>
      <c r="I23" s="238">
        <v>2.13</v>
      </c>
      <c r="J23" s="20">
        <v>0.21</v>
      </c>
      <c r="K23" s="46">
        <v>13.26</v>
      </c>
      <c r="L23" s="346">
        <v>72</v>
      </c>
      <c r="M23" s="238">
        <v>0.03</v>
      </c>
      <c r="N23" s="20">
        <v>0.01</v>
      </c>
      <c r="O23" s="20">
        <v>0</v>
      </c>
      <c r="P23" s="20">
        <v>0</v>
      </c>
      <c r="Q23" s="21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  <c r="AA23" s="73"/>
      <c r="AB23" s="73"/>
    </row>
    <row r="24" spans="2:28" s="16" customFormat="1" ht="26.45" customHeight="1" x14ac:dyDescent="0.25">
      <c r="B24" s="563"/>
      <c r="C24" s="304"/>
      <c r="D24" s="89">
        <v>120</v>
      </c>
      <c r="E24" s="145" t="s">
        <v>14</v>
      </c>
      <c r="F24" s="110" t="s">
        <v>43</v>
      </c>
      <c r="G24" s="442">
        <v>20</v>
      </c>
      <c r="H24" s="145"/>
      <c r="I24" s="238">
        <v>1.1399999999999999</v>
      </c>
      <c r="J24" s="20">
        <v>0.22</v>
      </c>
      <c r="K24" s="46">
        <v>7.44</v>
      </c>
      <c r="L24" s="346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8" s="16" customFormat="1" ht="26.45" customHeight="1" x14ac:dyDescent="0.25">
      <c r="B25" s="92"/>
      <c r="C25" s="708" t="s">
        <v>65</v>
      </c>
      <c r="D25" s="333"/>
      <c r="E25" s="672"/>
      <c r="F25" s="348" t="s">
        <v>20</v>
      </c>
      <c r="G25" s="454">
        <f>G17+G18+G19+G21+G22+G23+G24</f>
        <v>750</v>
      </c>
      <c r="H25" s="376"/>
      <c r="I25" s="380">
        <f t="shared" ref="I25:Y25" si="3">I17+I18+I19+I21+I22+I23+I24</f>
        <v>29.46</v>
      </c>
      <c r="J25" s="350">
        <f t="shared" si="3"/>
        <v>31.049999999999997</v>
      </c>
      <c r="K25" s="376">
        <f t="shared" si="3"/>
        <v>95.06</v>
      </c>
      <c r="L25" s="380">
        <f t="shared" si="3"/>
        <v>787.04</v>
      </c>
      <c r="M25" s="380">
        <f t="shared" si="3"/>
        <v>0.57000000000000006</v>
      </c>
      <c r="N25" s="350">
        <f t="shared" si="3"/>
        <v>0.35400000000000004</v>
      </c>
      <c r="O25" s="350">
        <f t="shared" si="3"/>
        <v>48.84</v>
      </c>
      <c r="P25" s="350">
        <f t="shared" si="3"/>
        <v>1145</v>
      </c>
      <c r="Q25" s="376">
        <f t="shared" si="3"/>
        <v>1.242</v>
      </c>
      <c r="R25" s="380">
        <f t="shared" si="3"/>
        <v>126.13</v>
      </c>
      <c r="S25" s="350">
        <f t="shared" si="3"/>
        <v>473.68999999999994</v>
      </c>
      <c r="T25" s="350">
        <f t="shared" si="3"/>
        <v>138.56</v>
      </c>
      <c r="U25" s="350">
        <f t="shared" si="3"/>
        <v>15.77</v>
      </c>
      <c r="V25" s="350">
        <f t="shared" si="3"/>
        <v>1628.96</v>
      </c>
      <c r="W25" s="350">
        <f t="shared" si="3"/>
        <v>2.1000000000000005E-2</v>
      </c>
      <c r="X25" s="350">
        <f t="shared" si="3"/>
        <v>5.5999999999999999E-3</v>
      </c>
      <c r="Y25" s="454">
        <f t="shared" si="3"/>
        <v>0.39700000000000002</v>
      </c>
    </row>
    <row r="26" spans="2:28" s="16" customFormat="1" ht="26.45" customHeight="1" x14ac:dyDescent="0.25">
      <c r="B26" s="92"/>
      <c r="C26" s="704" t="s">
        <v>105</v>
      </c>
      <c r="D26" s="334"/>
      <c r="E26" s="677"/>
      <c r="F26" s="352" t="s">
        <v>20</v>
      </c>
      <c r="G26" s="396">
        <f>G17+G18+G20+G21+'5 день'!G18+G23+G24</f>
        <v>750</v>
      </c>
      <c r="H26" s="369"/>
      <c r="I26" s="256">
        <f>I17+I18+I20+I21+'5 день'!I18+I23+I24</f>
        <v>33.28</v>
      </c>
      <c r="J26" s="366">
        <f>J17+J18+J20+J21+'5 день'!J18+J23+J24</f>
        <v>32.76</v>
      </c>
      <c r="K26" s="606">
        <f>K17+K18+K20+K21+'5 день'!K18+K23+K24</f>
        <v>82.97</v>
      </c>
      <c r="L26" s="678">
        <f>L17+L18+L20+L21+'5 день'!L18+L23+L24</f>
        <v>767.46</v>
      </c>
      <c r="M26" s="256">
        <f>M17+M18+M20+M21+'5 день'!M18+M23+M24</f>
        <v>0.39</v>
      </c>
      <c r="N26" s="366">
        <f>N17+N18+N20+N21+'5 день'!N18+N23+N24</f>
        <v>0.35400000000000004</v>
      </c>
      <c r="O26" s="366">
        <f>O17+O18+O20+O21+'5 день'!O18+O23+O24</f>
        <v>51.499999999999993</v>
      </c>
      <c r="P26" s="366">
        <f>P17+P18+P20+P21+'5 день'!P18+P23+P24</f>
        <v>1225.8</v>
      </c>
      <c r="Q26" s="369">
        <f>Q17+Q18+Q20+Q21+'5 день'!Q18+Q23+Q24</f>
        <v>5.1999999999999998E-2</v>
      </c>
      <c r="R26" s="256">
        <f>R17+R18+R20+R21+'5 день'!R18+R23+R24</f>
        <v>140.40000000000003</v>
      </c>
      <c r="S26" s="366">
        <f>S17+S18+S20+S21+'5 день'!S18+S23+S24</f>
        <v>441.84000000000003</v>
      </c>
      <c r="T26" s="366">
        <f>T17+T18+T20+T21+'5 день'!T18+T23+T24</f>
        <v>143.74</v>
      </c>
      <c r="U26" s="366">
        <f>U17+U18+U20+U21+'5 день'!U18+U23+U24</f>
        <v>15.99</v>
      </c>
      <c r="V26" s="366">
        <f>V17+V18+V20+V21+'5 день'!V18+V23+V24</f>
        <v>1718.86</v>
      </c>
      <c r="W26" s="366">
        <f>W17+W18+W20+W21+'5 день'!W18+W23+W24</f>
        <v>2.1999999999999999E-2</v>
      </c>
      <c r="X26" s="366">
        <f>X17+X18+X20+X21+'5 день'!X18+X23+X24</f>
        <v>5.4999999999999997E-3</v>
      </c>
      <c r="Y26" s="396">
        <f>Y17+Y18+Y20+Y21+'5 день'!Y18+Y23+Y24</f>
        <v>0.42699999999999999</v>
      </c>
    </row>
    <row r="27" spans="2:28" s="16" customFormat="1" ht="26.45" customHeight="1" x14ac:dyDescent="0.25">
      <c r="B27" s="92"/>
      <c r="C27" s="708" t="s">
        <v>65</v>
      </c>
      <c r="D27" s="335"/>
      <c r="E27" s="675"/>
      <c r="F27" s="348" t="s">
        <v>21</v>
      </c>
      <c r="G27" s="676"/>
      <c r="H27" s="141"/>
      <c r="I27" s="174"/>
      <c r="J27" s="22"/>
      <c r="K27" s="61"/>
      <c r="L27" s="472">
        <f>L25/23.5</f>
        <v>33.49106382978723</v>
      </c>
      <c r="M27" s="174"/>
      <c r="N27" s="22"/>
      <c r="O27" s="22"/>
      <c r="P27" s="22"/>
      <c r="Q27" s="97"/>
      <c r="R27" s="174"/>
      <c r="S27" s="22"/>
      <c r="T27" s="22"/>
      <c r="U27" s="22"/>
      <c r="V27" s="22"/>
      <c r="W27" s="22"/>
      <c r="X27" s="22"/>
      <c r="Y27" s="61"/>
    </row>
    <row r="28" spans="2:28" s="16" customFormat="1" ht="26.45" customHeight="1" thickBot="1" x14ac:dyDescent="0.3">
      <c r="B28" s="121"/>
      <c r="C28" s="450" t="s">
        <v>105</v>
      </c>
      <c r="D28" s="462"/>
      <c r="E28" s="679"/>
      <c r="F28" s="680" t="s">
        <v>21</v>
      </c>
      <c r="G28" s="681"/>
      <c r="H28" s="682"/>
      <c r="I28" s="683"/>
      <c r="J28" s="684"/>
      <c r="K28" s="685"/>
      <c r="L28" s="686">
        <f>L26/23.5</f>
        <v>32.657872340425534</v>
      </c>
      <c r="M28" s="683"/>
      <c r="N28" s="684"/>
      <c r="O28" s="684"/>
      <c r="P28" s="684"/>
      <c r="Q28" s="687"/>
      <c r="R28" s="683"/>
      <c r="S28" s="684"/>
      <c r="T28" s="684"/>
      <c r="U28" s="684"/>
      <c r="V28" s="684"/>
      <c r="W28" s="684"/>
      <c r="X28" s="684"/>
      <c r="Y28" s="685"/>
    </row>
    <row r="29" spans="2:28" s="106" customFormat="1" ht="26.45" customHeight="1" x14ac:dyDescent="0.25">
      <c r="B29" s="297"/>
      <c r="C29" s="297"/>
    </row>
    <row r="30" spans="2:28" x14ac:dyDescent="0.25">
      <c r="B30" s="11"/>
      <c r="C30" s="11"/>
      <c r="D30" s="29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8" ht="15.75" x14ac:dyDescent="0.25">
      <c r="B31" s="557" t="s">
        <v>58</v>
      </c>
      <c r="C31" s="568"/>
      <c r="D31" s="56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75" x14ac:dyDescent="0.25">
      <c r="B32" s="558" t="s">
        <v>59</v>
      </c>
      <c r="C32" s="569"/>
      <c r="D32" s="569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B33" s="11"/>
      <c r="C33" s="11"/>
      <c r="D33" s="29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B34" s="11"/>
      <c r="C34" s="11"/>
      <c r="D34" s="29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11"/>
      <c r="C35" s="11"/>
      <c r="D35" s="296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B36" s="11"/>
      <c r="C36" s="11"/>
      <c r="D36" s="29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11"/>
      <c r="C37" s="11"/>
      <c r="D37" s="29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25">
      <c r="B38" s="11"/>
      <c r="C38" s="11"/>
      <c r="D38" s="296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s="389" customFormat="1" ht="12.75" x14ac:dyDescent="0.2"/>
    <row r="40" spans="2:20" s="389" customFormat="1" ht="12.75" x14ac:dyDescent="0.2"/>
    <row r="41" spans="2:20" s="389" customFormat="1" ht="12.75" x14ac:dyDescent="0.2"/>
    <row r="42" spans="2:20" s="389" customFormat="1" ht="12.75" x14ac:dyDescent="0.2"/>
    <row r="43" spans="2:20" s="389" customFormat="1" ht="12.75" x14ac:dyDescent="0.2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8"/>
  <sheetViews>
    <sheetView topLeftCell="A7" zoomScale="60" zoomScaleNormal="60" workbookViewId="0">
      <selection activeCell="F28" sqref="F28"/>
    </sheetView>
  </sheetViews>
  <sheetFormatPr defaultRowHeight="15" x14ac:dyDescent="0.25"/>
  <cols>
    <col min="2" max="3" width="16.8554687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4.85546875" customWidth="1"/>
    <col min="9" max="9" width="12.42578125" customWidth="1"/>
    <col min="10" max="10" width="11.28515625" customWidth="1"/>
    <col min="11" max="11" width="12.85546875" customWidth="1"/>
    <col min="12" max="12" width="23.28515625" customWidth="1"/>
    <col min="13" max="13" width="11.28515625" customWidth="1"/>
    <col min="23" max="23" width="11.7109375" customWidth="1"/>
    <col min="24" max="24" width="13.42578125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32">
        <v>20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46.5" thickBot="1" x14ac:dyDescent="0.3">
      <c r="B5" s="893"/>
      <c r="C5" s="893"/>
      <c r="D5" s="896"/>
      <c r="E5" s="893"/>
      <c r="F5" s="893"/>
      <c r="G5" s="893"/>
      <c r="H5" s="893"/>
      <c r="I5" s="107" t="s">
        <v>26</v>
      </c>
      <c r="J5" s="388" t="s">
        <v>27</v>
      </c>
      <c r="K5" s="509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39" customHeight="1" x14ac:dyDescent="0.25">
      <c r="B6" s="560" t="s">
        <v>5</v>
      </c>
      <c r="C6" s="825"/>
      <c r="D6" s="325">
        <v>9</v>
      </c>
      <c r="E6" s="554" t="s">
        <v>19</v>
      </c>
      <c r="F6" s="314" t="s">
        <v>78</v>
      </c>
      <c r="G6" s="131">
        <v>60</v>
      </c>
      <c r="H6" s="554"/>
      <c r="I6" s="290">
        <v>1.26</v>
      </c>
      <c r="J6" s="49">
        <v>4.26</v>
      </c>
      <c r="K6" s="322">
        <v>7.26</v>
      </c>
      <c r="L6" s="794">
        <v>72.48</v>
      </c>
      <c r="M6" s="291">
        <v>0.02</v>
      </c>
      <c r="N6" s="291">
        <v>0</v>
      </c>
      <c r="O6" s="49">
        <v>9.8699999999999992</v>
      </c>
      <c r="P6" s="49">
        <v>0</v>
      </c>
      <c r="Q6" s="322">
        <v>0</v>
      </c>
      <c r="R6" s="290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25">
      <c r="B7" s="561"/>
      <c r="C7" s="626" t="s">
        <v>67</v>
      </c>
      <c r="D7" s="486">
        <v>89</v>
      </c>
      <c r="E7" s="157" t="s">
        <v>9</v>
      </c>
      <c r="F7" s="519" t="s">
        <v>77</v>
      </c>
      <c r="G7" s="520">
        <v>90</v>
      </c>
      <c r="H7" s="142"/>
      <c r="I7" s="287">
        <v>18.13</v>
      </c>
      <c r="J7" s="56">
        <v>17.05</v>
      </c>
      <c r="K7" s="57">
        <v>3.69</v>
      </c>
      <c r="L7" s="738">
        <v>240.96</v>
      </c>
      <c r="M7" s="503">
        <v>0.06</v>
      </c>
      <c r="N7" s="503">
        <v>0.13</v>
      </c>
      <c r="O7" s="74">
        <v>1.06</v>
      </c>
      <c r="P7" s="74">
        <v>0</v>
      </c>
      <c r="Q7" s="377">
        <v>0</v>
      </c>
      <c r="R7" s="343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44">
        <v>0.06</v>
      </c>
    </row>
    <row r="8" spans="2:25" s="16" customFormat="1" ht="39" customHeight="1" x14ac:dyDescent="0.25">
      <c r="B8" s="561"/>
      <c r="C8" s="626" t="s">
        <v>67</v>
      </c>
      <c r="D8" s="486">
        <v>65</v>
      </c>
      <c r="E8" s="157" t="s">
        <v>45</v>
      </c>
      <c r="F8" s="263" t="s">
        <v>49</v>
      </c>
      <c r="G8" s="629">
        <v>150</v>
      </c>
      <c r="H8" s="161"/>
      <c r="I8" s="287">
        <v>6.45</v>
      </c>
      <c r="J8" s="56">
        <v>4.05</v>
      </c>
      <c r="K8" s="57">
        <v>40.200000000000003</v>
      </c>
      <c r="L8" s="738">
        <v>223.65</v>
      </c>
      <c r="M8" s="692">
        <v>0.08</v>
      </c>
      <c r="N8" s="56">
        <v>0.02</v>
      </c>
      <c r="O8" s="56">
        <v>0</v>
      </c>
      <c r="P8" s="56">
        <v>30</v>
      </c>
      <c r="Q8" s="57">
        <v>0.11</v>
      </c>
      <c r="R8" s="287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6">
        <v>0</v>
      </c>
    </row>
    <row r="9" spans="2:25" s="16" customFormat="1" ht="39" customHeight="1" x14ac:dyDescent="0.25">
      <c r="B9" s="561"/>
      <c r="C9" s="625" t="s">
        <v>65</v>
      </c>
      <c r="D9" s="398">
        <v>249</v>
      </c>
      <c r="E9" s="424" t="s">
        <v>9</v>
      </c>
      <c r="F9" s="826" t="s">
        <v>170</v>
      </c>
      <c r="G9" s="654">
        <v>210</v>
      </c>
      <c r="H9" s="424"/>
      <c r="I9" s="664">
        <v>16.96</v>
      </c>
      <c r="J9" s="665">
        <v>24.611999999999998</v>
      </c>
      <c r="K9" s="668">
        <v>31.122</v>
      </c>
      <c r="L9" s="310">
        <v>416.03</v>
      </c>
      <c r="M9" s="827">
        <v>0.16800000000000001</v>
      </c>
      <c r="N9" s="665">
        <v>0.105</v>
      </c>
      <c r="O9" s="665">
        <v>0.28999999999999998</v>
      </c>
      <c r="P9" s="665">
        <v>21</v>
      </c>
      <c r="Q9" s="668">
        <v>3.5999999999999997E-2</v>
      </c>
      <c r="R9" s="664">
        <v>26.43</v>
      </c>
      <c r="S9" s="665">
        <v>120.85</v>
      </c>
      <c r="T9" s="665">
        <v>16.86</v>
      </c>
      <c r="U9" s="665">
        <v>1.6</v>
      </c>
      <c r="V9" s="665">
        <v>197.148</v>
      </c>
      <c r="W9" s="665">
        <v>2.3E-3</v>
      </c>
      <c r="X9" s="665">
        <v>7.0000000000000001E-3</v>
      </c>
      <c r="Y9" s="60">
        <v>2.1000000000000001E-2</v>
      </c>
    </row>
    <row r="10" spans="2:25" s="16" customFormat="1" ht="39" customHeight="1" x14ac:dyDescent="0.25">
      <c r="B10" s="561"/>
      <c r="C10" s="112"/>
      <c r="D10" s="145">
        <v>107</v>
      </c>
      <c r="E10" s="112" t="s">
        <v>17</v>
      </c>
      <c r="F10" s="247" t="s">
        <v>109</v>
      </c>
      <c r="G10" s="198">
        <v>200</v>
      </c>
      <c r="H10" s="145"/>
      <c r="I10" s="238">
        <v>0.8</v>
      </c>
      <c r="J10" s="20">
        <v>0.2</v>
      </c>
      <c r="K10" s="46">
        <v>23.2</v>
      </c>
      <c r="L10" s="237">
        <v>94.4</v>
      </c>
      <c r="M10" s="238">
        <v>0.02</v>
      </c>
      <c r="N10" s="20"/>
      <c r="O10" s="20">
        <v>4</v>
      </c>
      <c r="P10" s="20">
        <v>0</v>
      </c>
      <c r="Q10" s="46"/>
      <c r="R10" s="238">
        <v>16</v>
      </c>
      <c r="S10" s="20">
        <v>18</v>
      </c>
      <c r="T10" s="20">
        <v>10</v>
      </c>
      <c r="U10" s="20">
        <v>0.4</v>
      </c>
      <c r="V10" s="20"/>
      <c r="W10" s="20"/>
      <c r="X10" s="20"/>
      <c r="Y10" s="46"/>
    </row>
    <row r="11" spans="2:25" s="16" customFormat="1" ht="39" customHeight="1" x14ac:dyDescent="0.25">
      <c r="B11" s="570"/>
      <c r="C11" s="112"/>
      <c r="D11" s="445">
        <v>119</v>
      </c>
      <c r="E11" s="145" t="s">
        <v>13</v>
      </c>
      <c r="F11" s="178" t="s">
        <v>50</v>
      </c>
      <c r="G11" s="442">
        <v>30</v>
      </c>
      <c r="H11" s="250"/>
      <c r="I11" s="238">
        <v>2.13</v>
      </c>
      <c r="J11" s="20">
        <v>0.21</v>
      </c>
      <c r="K11" s="828">
        <v>13.26</v>
      </c>
      <c r="L11" s="167">
        <v>72</v>
      </c>
      <c r="M11" s="19">
        <v>0.03</v>
      </c>
      <c r="N11" s="20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604">
        <v>0</v>
      </c>
    </row>
    <row r="12" spans="2:25" s="16" customFormat="1" ht="39" customHeight="1" x14ac:dyDescent="0.25">
      <c r="B12" s="561"/>
      <c r="C12" s="112"/>
      <c r="D12" s="442">
        <v>120</v>
      </c>
      <c r="E12" s="112" t="s">
        <v>14</v>
      </c>
      <c r="F12" s="180" t="s">
        <v>43</v>
      </c>
      <c r="G12" s="145">
        <v>40</v>
      </c>
      <c r="H12" s="583"/>
      <c r="I12" s="238">
        <v>2.64</v>
      </c>
      <c r="J12" s="20">
        <v>0.48</v>
      </c>
      <c r="K12" s="21">
        <v>16.079999999999998</v>
      </c>
      <c r="L12" s="236">
        <v>79.2</v>
      </c>
      <c r="M12" s="19">
        <v>7.0000000000000007E-2</v>
      </c>
      <c r="N12" s="20">
        <v>0.03</v>
      </c>
      <c r="O12" s="20">
        <v>0</v>
      </c>
      <c r="P12" s="20">
        <v>0</v>
      </c>
      <c r="Q12" s="21">
        <v>0</v>
      </c>
      <c r="R12" s="238">
        <v>11.6</v>
      </c>
      <c r="S12" s="20">
        <v>60</v>
      </c>
      <c r="T12" s="20">
        <v>18.8</v>
      </c>
      <c r="U12" s="20">
        <v>1.56</v>
      </c>
      <c r="V12" s="20">
        <v>94</v>
      </c>
      <c r="W12" s="20">
        <v>1.6999999999999999E-3</v>
      </c>
      <c r="X12" s="20">
        <v>2.2000000000000001E-3</v>
      </c>
      <c r="Y12" s="46">
        <v>0.01</v>
      </c>
    </row>
    <row r="13" spans="2:25" s="16" customFormat="1" ht="39" customHeight="1" x14ac:dyDescent="0.25">
      <c r="B13" s="561"/>
      <c r="C13" s="625" t="s">
        <v>65</v>
      </c>
      <c r="D13" s="141"/>
      <c r="E13" s="424"/>
      <c r="F13" s="646" t="s">
        <v>20</v>
      </c>
      <c r="G13" s="424">
        <f>G6+G9+G10+G11+G12</f>
        <v>540</v>
      </c>
      <c r="H13" s="156"/>
      <c r="I13" s="58">
        <f t="shared" ref="I13:Y13" si="0">I6+I9+I10+I11+I12</f>
        <v>23.790000000000003</v>
      </c>
      <c r="J13" s="59">
        <f t="shared" si="0"/>
        <v>29.762</v>
      </c>
      <c r="K13" s="98">
        <f t="shared" si="0"/>
        <v>90.921999999999997</v>
      </c>
      <c r="L13" s="829">
        <f t="shared" si="0"/>
        <v>734.11</v>
      </c>
      <c r="M13" s="58">
        <f t="shared" si="0"/>
        <v>0.308</v>
      </c>
      <c r="N13" s="59">
        <f t="shared" si="0"/>
        <v>0.14499999999999999</v>
      </c>
      <c r="O13" s="59">
        <f t="shared" si="0"/>
        <v>14.159999999999998</v>
      </c>
      <c r="P13" s="59">
        <f t="shared" si="0"/>
        <v>21</v>
      </c>
      <c r="Q13" s="98">
        <f t="shared" si="0"/>
        <v>3.5999999999999997E-2</v>
      </c>
      <c r="R13" s="269">
        <f t="shared" si="0"/>
        <v>95.289999999999992</v>
      </c>
      <c r="S13" s="59">
        <f t="shared" si="0"/>
        <v>302.97000000000003</v>
      </c>
      <c r="T13" s="59">
        <f t="shared" si="0"/>
        <v>84.649999999999991</v>
      </c>
      <c r="U13" s="59">
        <f t="shared" si="0"/>
        <v>5.51</v>
      </c>
      <c r="V13" s="59">
        <f t="shared" si="0"/>
        <v>330.90800000000002</v>
      </c>
      <c r="W13" s="59">
        <f t="shared" si="0"/>
        <v>5.0000000000000001E-3</v>
      </c>
      <c r="X13" s="59">
        <f t="shared" si="0"/>
        <v>1.1200000000000002E-2</v>
      </c>
      <c r="Y13" s="60">
        <f t="shared" si="0"/>
        <v>3.1E-2</v>
      </c>
    </row>
    <row r="14" spans="2:25" s="16" customFormat="1" ht="39" customHeight="1" x14ac:dyDescent="0.25">
      <c r="B14" s="561"/>
      <c r="C14" s="626" t="s">
        <v>67</v>
      </c>
      <c r="D14" s="142"/>
      <c r="E14" s="161"/>
      <c r="F14" s="647" t="s">
        <v>20</v>
      </c>
      <c r="G14" s="161">
        <f>G6+G7+G8+G10+G11+G12</f>
        <v>570</v>
      </c>
      <c r="H14" s="157"/>
      <c r="I14" s="64">
        <f t="shared" ref="I14:Y14" si="1">I6+I7+I8+I10+I11+I12</f>
        <v>31.41</v>
      </c>
      <c r="J14" s="65">
        <f t="shared" si="1"/>
        <v>26.250000000000004</v>
      </c>
      <c r="K14" s="394">
        <f t="shared" si="1"/>
        <v>103.69000000000001</v>
      </c>
      <c r="L14" s="764">
        <f t="shared" si="1"/>
        <v>782.69</v>
      </c>
      <c r="M14" s="64">
        <f t="shared" si="1"/>
        <v>0.28000000000000003</v>
      </c>
      <c r="N14" s="65">
        <f t="shared" si="1"/>
        <v>0.19</v>
      </c>
      <c r="O14" s="65">
        <f t="shared" si="1"/>
        <v>14.93</v>
      </c>
      <c r="P14" s="65">
        <f t="shared" si="1"/>
        <v>30</v>
      </c>
      <c r="Q14" s="394">
        <f t="shared" si="1"/>
        <v>0.11</v>
      </c>
      <c r="R14" s="210">
        <f t="shared" si="1"/>
        <v>98.939999999999984</v>
      </c>
      <c r="S14" s="65">
        <f t="shared" si="1"/>
        <v>417.17999999999995</v>
      </c>
      <c r="T14" s="65">
        <f t="shared" si="1"/>
        <v>113.5</v>
      </c>
      <c r="U14" s="65">
        <f t="shared" si="1"/>
        <v>7.77</v>
      </c>
      <c r="V14" s="65">
        <f t="shared" si="1"/>
        <v>451.86</v>
      </c>
      <c r="W14" s="65">
        <f t="shared" si="1"/>
        <v>9.7000000000000003E-3</v>
      </c>
      <c r="X14" s="65">
        <f t="shared" si="1"/>
        <v>4.5500000000000002E-3</v>
      </c>
      <c r="Y14" s="96">
        <f t="shared" si="1"/>
        <v>6.9999999999999993E-2</v>
      </c>
    </row>
    <row r="15" spans="2:25" s="16" customFormat="1" ht="39" customHeight="1" x14ac:dyDescent="0.25">
      <c r="B15" s="561"/>
      <c r="C15" s="625" t="s">
        <v>65</v>
      </c>
      <c r="D15" s="141"/>
      <c r="E15" s="424"/>
      <c r="F15" s="646" t="s">
        <v>21</v>
      </c>
      <c r="G15" s="380"/>
      <c r="H15" s="156"/>
      <c r="I15" s="52"/>
      <c r="J15" s="22"/>
      <c r="K15" s="97"/>
      <c r="L15" s="765">
        <f>L13/23.5</f>
        <v>31.238723404255321</v>
      </c>
      <c r="M15" s="52"/>
      <c r="N15" s="22"/>
      <c r="O15" s="22"/>
      <c r="P15" s="22"/>
      <c r="Q15" s="97"/>
      <c r="R15" s="174"/>
      <c r="S15" s="22"/>
      <c r="T15" s="22"/>
      <c r="U15" s="22"/>
      <c r="V15" s="22"/>
      <c r="W15" s="22"/>
      <c r="X15" s="22"/>
      <c r="Y15" s="61"/>
    </row>
    <row r="16" spans="2:25" s="16" customFormat="1" ht="39" customHeight="1" thickBot="1" x14ac:dyDescent="0.3">
      <c r="B16" s="561"/>
      <c r="C16" s="631" t="s">
        <v>67</v>
      </c>
      <c r="D16" s="143"/>
      <c r="E16" s="471"/>
      <c r="F16" s="830" t="s">
        <v>21</v>
      </c>
      <c r="G16" s="471"/>
      <c r="H16" s="160"/>
      <c r="I16" s="622"/>
      <c r="J16" s="355"/>
      <c r="K16" s="384"/>
      <c r="L16" s="703">
        <f>L14/23.5</f>
        <v>33.305957446808513</v>
      </c>
      <c r="M16" s="622"/>
      <c r="N16" s="355"/>
      <c r="O16" s="355"/>
      <c r="P16" s="355"/>
      <c r="Q16" s="384"/>
      <c r="R16" s="354"/>
      <c r="S16" s="355"/>
      <c r="T16" s="355"/>
      <c r="U16" s="355"/>
      <c r="V16" s="355"/>
      <c r="W16" s="355"/>
      <c r="X16" s="355"/>
      <c r="Y16" s="356"/>
    </row>
    <row r="17" spans="2:25" s="16" customFormat="1" ht="39" customHeight="1" x14ac:dyDescent="0.25">
      <c r="B17" s="588" t="s">
        <v>6</v>
      </c>
      <c r="C17" s="131"/>
      <c r="D17" s="325">
        <v>24</v>
      </c>
      <c r="E17" s="549" t="s">
        <v>7</v>
      </c>
      <c r="F17" s="314" t="s">
        <v>92</v>
      </c>
      <c r="G17" s="325">
        <v>150</v>
      </c>
      <c r="H17" s="554"/>
      <c r="I17" s="290">
        <v>0.6</v>
      </c>
      <c r="J17" s="49">
        <v>0</v>
      </c>
      <c r="K17" s="50">
        <v>16.95</v>
      </c>
      <c r="L17" s="371">
        <v>69</v>
      </c>
      <c r="M17" s="364">
        <v>0.01</v>
      </c>
      <c r="N17" s="799">
        <v>0.03</v>
      </c>
      <c r="O17" s="312">
        <v>19.5</v>
      </c>
      <c r="P17" s="312">
        <v>0</v>
      </c>
      <c r="Q17" s="313">
        <v>0</v>
      </c>
      <c r="R17" s="290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25">
      <c r="B18" s="570"/>
      <c r="C18" s="111"/>
      <c r="D18" s="442">
        <v>40</v>
      </c>
      <c r="E18" s="145" t="s">
        <v>166</v>
      </c>
      <c r="F18" s="303" t="s">
        <v>167</v>
      </c>
      <c r="G18" s="523">
        <v>200</v>
      </c>
      <c r="H18" s="34"/>
      <c r="I18" s="175">
        <v>4.9400000000000004</v>
      </c>
      <c r="J18" s="76">
        <v>4.7</v>
      </c>
      <c r="K18" s="183">
        <v>13.19</v>
      </c>
      <c r="L18" s="315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3">
        <v>0.04</v>
      </c>
    </row>
    <row r="19" spans="2:25" s="16" customFormat="1" ht="39" customHeight="1" x14ac:dyDescent="0.25">
      <c r="B19" s="563"/>
      <c r="C19" s="136" t="s">
        <v>65</v>
      </c>
      <c r="D19" s="141">
        <v>152</v>
      </c>
      <c r="E19" s="424" t="s">
        <v>74</v>
      </c>
      <c r="F19" s="552" t="s">
        <v>142</v>
      </c>
      <c r="G19" s="717">
        <v>90</v>
      </c>
      <c r="H19" s="141"/>
      <c r="I19" s="213">
        <v>17.25</v>
      </c>
      <c r="J19" s="54">
        <v>14.98</v>
      </c>
      <c r="K19" s="70">
        <v>7.87</v>
      </c>
      <c r="L19" s="285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25">
      <c r="B20" s="563"/>
      <c r="C20" s="138" t="s">
        <v>105</v>
      </c>
      <c r="D20" s="486">
        <v>126</v>
      </c>
      <c r="E20" s="161" t="s">
        <v>9</v>
      </c>
      <c r="F20" s="443" t="s">
        <v>128</v>
      </c>
      <c r="G20" s="452">
        <v>90</v>
      </c>
      <c r="H20" s="142"/>
      <c r="I20" s="287">
        <v>18.489999999999998</v>
      </c>
      <c r="J20" s="56">
        <v>18.54</v>
      </c>
      <c r="K20" s="71">
        <v>3.59</v>
      </c>
      <c r="L20" s="286">
        <v>256</v>
      </c>
      <c r="M20" s="287">
        <v>0.15</v>
      </c>
      <c r="N20" s="692">
        <v>0.12</v>
      </c>
      <c r="O20" s="56">
        <v>2.0099999999999998</v>
      </c>
      <c r="P20" s="56">
        <v>0</v>
      </c>
      <c r="Q20" s="57">
        <v>0</v>
      </c>
      <c r="R20" s="287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25">
      <c r="B21" s="563"/>
      <c r="C21" s="137"/>
      <c r="D21" s="442">
        <v>22</v>
      </c>
      <c r="E21" s="89" t="s">
        <v>57</v>
      </c>
      <c r="F21" s="135" t="s">
        <v>164</v>
      </c>
      <c r="G21" s="89">
        <v>150</v>
      </c>
      <c r="H21" s="112"/>
      <c r="I21" s="184">
        <v>2.4</v>
      </c>
      <c r="J21" s="76">
        <v>6.9</v>
      </c>
      <c r="K21" s="77">
        <v>14.1</v>
      </c>
      <c r="L21" s="186">
        <v>128.85</v>
      </c>
      <c r="M21" s="184">
        <v>0.09</v>
      </c>
      <c r="N21" s="184">
        <v>7.0000000000000001E-3</v>
      </c>
      <c r="O21" s="76">
        <v>21.27</v>
      </c>
      <c r="P21" s="76">
        <v>420</v>
      </c>
      <c r="Q21" s="77">
        <v>6.0000000000000001E-3</v>
      </c>
      <c r="R21" s="214">
        <v>47.33</v>
      </c>
      <c r="S21" s="76">
        <v>66.89</v>
      </c>
      <c r="T21" s="76">
        <v>29.4</v>
      </c>
      <c r="U21" s="76">
        <v>1.08</v>
      </c>
      <c r="V21" s="76">
        <v>35.24</v>
      </c>
      <c r="W21" s="76">
        <v>5.3E-3</v>
      </c>
      <c r="X21" s="76">
        <v>4.0000000000000002E-4</v>
      </c>
      <c r="Y21" s="183">
        <v>0.03</v>
      </c>
    </row>
    <row r="22" spans="2:25" s="16" customFormat="1" ht="39" customHeight="1" x14ac:dyDescent="0.25">
      <c r="B22" s="563"/>
      <c r="C22" s="197"/>
      <c r="D22" s="122">
        <v>114</v>
      </c>
      <c r="E22" s="109" t="s">
        <v>41</v>
      </c>
      <c r="F22" s="192" t="s">
        <v>47</v>
      </c>
      <c r="G22" s="527">
        <v>200</v>
      </c>
      <c r="H22" s="146"/>
      <c r="I22" s="208">
        <v>0.2</v>
      </c>
      <c r="J22" s="15">
        <v>0</v>
      </c>
      <c r="K22" s="39">
        <v>11</v>
      </c>
      <c r="L22" s="172">
        <v>44.8</v>
      </c>
      <c r="M22" s="208">
        <v>0</v>
      </c>
      <c r="N22" s="17">
        <v>0</v>
      </c>
      <c r="O22" s="15">
        <v>0.08</v>
      </c>
      <c r="P22" s="15">
        <v>0</v>
      </c>
      <c r="Q22" s="18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29.25" customHeight="1" x14ac:dyDescent="0.25">
      <c r="B23" s="563"/>
      <c r="C23" s="304"/>
      <c r="D23" s="445">
        <v>119</v>
      </c>
      <c r="E23" s="145" t="s">
        <v>13</v>
      </c>
      <c r="F23" s="127" t="s">
        <v>50</v>
      </c>
      <c r="G23" s="122">
        <v>30</v>
      </c>
      <c r="H23" s="582"/>
      <c r="I23" s="208">
        <v>2.13</v>
      </c>
      <c r="J23" s="15">
        <v>0.21</v>
      </c>
      <c r="K23" s="39">
        <v>13.26</v>
      </c>
      <c r="L23" s="172">
        <v>72</v>
      </c>
      <c r="M23" s="17">
        <v>0.03</v>
      </c>
      <c r="N23" s="17">
        <v>0.01</v>
      </c>
      <c r="O23" s="15">
        <v>0</v>
      </c>
      <c r="P23" s="15">
        <v>0</v>
      </c>
      <c r="Q23" s="18">
        <v>0</v>
      </c>
      <c r="R23" s="208">
        <v>11.1</v>
      </c>
      <c r="S23" s="15">
        <v>65.400000000000006</v>
      </c>
      <c r="T23" s="15">
        <v>19.5</v>
      </c>
      <c r="U23" s="15">
        <v>0.84</v>
      </c>
      <c r="V23" s="15">
        <v>27.9</v>
      </c>
      <c r="W23" s="15">
        <v>1E-3</v>
      </c>
      <c r="X23" s="15">
        <v>2E-3</v>
      </c>
      <c r="Y23" s="43">
        <v>0</v>
      </c>
    </row>
    <row r="24" spans="2:25" s="16" customFormat="1" ht="39" customHeight="1" x14ac:dyDescent="0.25">
      <c r="B24" s="563"/>
      <c r="C24" s="304"/>
      <c r="D24" s="442">
        <v>120</v>
      </c>
      <c r="E24" s="145" t="s">
        <v>14</v>
      </c>
      <c r="F24" s="127" t="s">
        <v>43</v>
      </c>
      <c r="G24" s="442">
        <v>25</v>
      </c>
      <c r="H24" s="583"/>
      <c r="I24" s="238">
        <v>1.42</v>
      </c>
      <c r="J24" s="20">
        <v>0.27</v>
      </c>
      <c r="K24" s="46">
        <v>9.3000000000000007</v>
      </c>
      <c r="L24" s="705">
        <v>45.32</v>
      </c>
      <c r="M24" s="17">
        <v>0.02</v>
      </c>
      <c r="N24" s="17">
        <v>0.03</v>
      </c>
      <c r="O24" s="15">
        <v>0.1</v>
      </c>
      <c r="P24" s="15">
        <v>0</v>
      </c>
      <c r="Q24" s="18">
        <v>0</v>
      </c>
      <c r="R24" s="208">
        <v>8.5</v>
      </c>
      <c r="S24" s="15">
        <v>30</v>
      </c>
      <c r="T24" s="15">
        <v>10.25</v>
      </c>
      <c r="U24" s="15">
        <v>0.56999999999999995</v>
      </c>
      <c r="V24" s="15">
        <v>91.87</v>
      </c>
      <c r="W24" s="15">
        <v>2.5000000000000001E-3</v>
      </c>
      <c r="X24" s="15">
        <v>2.5000000000000001E-3</v>
      </c>
      <c r="Y24" s="39">
        <v>0.02</v>
      </c>
    </row>
    <row r="25" spans="2:25" s="16" customFormat="1" ht="39" customHeight="1" x14ac:dyDescent="0.25">
      <c r="B25" s="563"/>
      <c r="C25" s="138" t="s">
        <v>105</v>
      </c>
      <c r="D25" s="486"/>
      <c r="E25" s="161"/>
      <c r="F25" s="265" t="s">
        <v>20</v>
      </c>
      <c r="G25" s="396">
        <f>G17+G18+G20+G21+G22+G23+G24</f>
        <v>845</v>
      </c>
      <c r="H25" s="674"/>
      <c r="I25" s="210">
        <f t="shared" ref="I25:Y25" si="2">I17+I18+I20+I21+I22+I23+I24</f>
        <v>30.179999999999993</v>
      </c>
      <c r="J25" s="65">
        <f t="shared" si="2"/>
        <v>30.62</v>
      </c>
      <c r="K25" s="96">
        <f t="shared" si="2"/>
        <v>81.39</v>
      </c>
      <c r="L25" s="740">
        <f t="shared" si="2"/>
        <v>730.66</v>
      </c>
      <c r="M25" s="64">
        <f t="shared" si="2"/>
        <v>0.34000000000000008</v>
      </c>
      <c r="N25" s="64">
        <f t="shared" si="2"/>
        <v>0.24700000000000003</v>
      </c>
      <c r="O25" s="65">
        <f t="shared" si="2"/>
        <v>46.339999999999996</v>
      </c>
      <c r="P25" s="65">
        <f t="shared" si="2"/>
        <v>560</v>
      </c>
      <c r="Q25" s="394">
        <f t="shared" si="2"/>
        <v>6.0000000000000001E-3</v>
      </c>
      <c r="R25" s="210">
        <f t="shared" si="2"/>
        <v>162.48999999999998</v>
      </c>
      <c r="S25" s="65">
        <f t="shared" si="2"/>
        <v>561.45000000000005</v>
      </c>
      <c r="T25" s="65">
        <f t="shared" si="2"/>
        <v>161.75</v>
      </c>
      <c r="U25" s="65">
        <f t="shared" si="2"/>
        <v>12.63</v>
      </c>
      <c r="V25" s="65">
        <f t="shared" si="2"/>
        <v>994.82</v>
      </c>
      <c r="W25" s="65">
        <f t="shared" si="2"/>
        <v>2.0080000000000001E-2</v>
      </c>
      <c r="X25" s="65">
        <f t="shared" si="2"/>
        <v>7.5500000000000012E-3</v>
      </c>
      <c r="Y25" s="96">
        <f t="shared" si="2"/>
        <v>0.155</v>
      </c>
    </row>
    <row r="26" spans="2:25" s="16" customFormat="1" ht="39" customHeight="1" x14ac:dyDescent="0.25">
      <c r="B26" s="563"/>
      <c r="C26" s="138" t="s">
        <v>105</v>
      </c>
      <c r="D26" s="486"/>
      <c r="E26" s="161"/>
      <c r="F26" s="265" t="s">
        <v>21</v>
      </c>
      <c r="G26" s="486"/>
      <c r="H26" s="674"/>
      <c r="I26" s="210"/>
      <c r="J26" s="65"/>
      <c r="K26" s="96"/>
      <c r="L26" s="741">
        <f>L25/23.5</f>
        <v>31.09191489361702</v>
      </c>
      <c r="M26" s="64"/>
      <c r="N26" s="64"/>
      <c r="O26" s="65"/>
      <c r="P26" s="65"/>
      <c r="Q26" s="394"/>
      <c r="R26" s="210"/>
      <c r="S26" s="65"/>
      <c r="T26" s="65"/>
      <c r="U26" s="65"/>
      <c r="V26" s="65"/>
      <c r="W26" s="65"/>
      <c r="X26" s="65"/>
      <c r="Y26" s="96"/>
    </row>
    <row r="27" spans="2:25" s="16" customFormat="1" ht="39" customHeight="1" x14ac:dyDescent="0.25">
      <c r="B27" s="563"/>
      <c r="C27" s="136" t="s">
        <v>65</v>
      </c>
      <c r="D27" s="612"/>
      <c r="E27" s="672"/>
      <c r="F27" s="264" t="s">
        <v>20</v>
      </c>
      <c r="G27" s="454">
        <f>G17+G18+G19+G21+G22+G23+G24</f>
        <v>845</v>
      </c>
      <c r="H27" s="380"/>
      <c r="I27" s="349">
        <f t="shared" ref="I27:Y27" si="3">I17+I18+I19+I21+I22+I23+I24</f>
        <v>28.939999999999998</v>
      </c>
      <c r="J27" s="350">
        <f t="shared" si="3"/>
        <v>27.06</v>
      </c>
      <c r="K27" s="351">
        <f t="shared" si="3"/>
        <v>85.67</v>
      </c>
      <c r="L27" s="734">
        <f t="shared" si="3"/>
        <v>710.44</v>
      </c>
      <c r="M27" s="605">
        <f t="shared" si="3"/>
        <v>0.26</v>
      </c>
      <c r="N27" s="350">
        <f t="shared" si="3"/>
        <v>0.24700000000000003</v>
      </c>
      <c r="O27" s="350">
        <f t="shared" si="3"/>
        <v>45.139999999999993</v>
      </c>
      <c r="P27" s="350">
        <f t="shared" si="3"/>
        <v>570</v>
      </c>
      <c r="Q27" s="383">
        <f t="shared" si="3"/>
        <v>2.6000000000000002E-2</v>
      </c>
      <c r="R27" s="349">
        <f t="shared" si="3"/>
        <v>145.91999999999999</v>
      </c>
      <c r="S27" s="350">
        <f t="shared" si="3"/>
        <v>402.82000000000005</v>
      </c>
      <c r="T27" s="350">
        <f t="shared" si="3"/>
        <v>115.17</v>
      </c>
      <c r="U27" s="350">
        <f t="shared" si="3"/>
        <v>9.0500000000000007</v>
      </c>
      <c r="V27" s="350">
        <f t="shared" si="3"/>
        <v>962.89</v>
      </c>
      <c r="W27" s="350">
        <f t="shared" si="3"/>
        <v>1.908E-2</v>
      </c>
      <c r="X27" s="350">
        <f t="shared" si="3"/>
        <v>8.4500000000000009E-3</v>
      </c>
      <c r="Y27" s="351">
        <f t="shared" si="3"/>
        <v>0.185</v>
      </c>
    </row>
    <row r="28" spans="2:25" s="16" customFormat="1" ht="39" customHeight="1" thickBot="1" x14ac:dyDescent="0.3">
      <c r="B28" s="565"/>
      <c r="C28" s="785" t="s">
        <v>65</v>
      </c>
      <c r="D28" s="727"/>
      <c r="E28" s="728"/>
      <c r="F28" s="701" t="s">
        <v>21</v>
      </c>
      <c r="G28" s="729"/>
      <c r="H28" s="737"/>
      <c r="I28" s="736"/>
      <c r="J28" s="731"/>
      <c r="K28" s="733"/>
      <c r="L28" s="735">
        <f>L27/23.5</f>
        <v>30.231489361702131</v>
      </c>
      <c r="M28" s="730"/>
      <c r="N28" s="731"/>
      <c r="O28" s="731"/>
      <c r="P28" s="731"/>
      <c r="Q28" s="732"/>
      <c r="R28" s="736"/>
      <c r="S28" s="731"/>
      <c r="T28" s="731"/>
      <c r="U28" s="731"/>
      <c r="V28" s="731"/>
      <c r="W28" s="731"/>
      <c r="X28" s="731"/>
      <c r="Y28" s="733"/>
    </row>
    <row r="29" spans="2:25" x14ac:dyDescent="0.2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E30" s="11"/>
      <c r="F30" s="25"/>
      <c r="G30" s="26"/>
      <c r="H30" s="11"/>
      <c r="I30" s="11"/>
      <c r="J30" s="11"/>
      <c r="K30" s="11"/>
    </row>
    <row r="33" spans="2:11" ht="15.75" x14ac:dyDescent="0.25">
      <c r="B33" s="557" t="s">
        <v>58</v>
      </c>
      <c r="C33" s="595"/>
      <c r="D33" s="568"/>
      <c r="E33" s="568"/>
    </row>
    <row r="34" spans="2:11" ht="15.75" x14ac:dyDescent="0.25">
      <c r="B34" s="558" t="s">
        <v>59</v>
      </c>
      <c r="C34" s="596"/>
      <c r="D34" s="569"/>
      <c r="E34" s="569"/>
    </row>
    <row r="35" spans="2:11" x14ac:dyDescent="0.25">
      <c r="B35" s="11"/>
      <c r="C35" s="296"/>
      <c r="D35" s="296"/>
      <c r="E35" s="11"/>
    </row>
    <row r="38" spans="2:11" x14ac:dyDescent="0.2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68" zoomScaleNormal="68" workbookViewId="0">
      <selection activeCell="E20" sqref="E20"/>
    </sheetView>
  </sheetViews>
  <sheetFormatPr defaultRowHeight="15" x14ac:dyDescent="0.25"/>
  <cols>
    <col min="2" max="3" width="19.7109375" customWidth="1"/>
    <col min="4" max="4" width="16.140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2.140625" customWidth="1"/>
    <col min="13" max="13" width="11.28515625" customWidth="1"/>
    <col min="16" max="16" width="10.42578125" customWidth="1"/>
    <col min="22" max="22" width="11.28515625" customWidth="1"/>
    <col min="24" max="24" width="13.7109375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59">
        <v>3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31.5" thickBot="1" x14ac:dyDescent="0.3">
      <c r="B5" s="893"/>
      <c r="C5" s="893"/>
      <c r="D5" s="896"/>
      <c r="E5" s="893"/>
      <c r="F5" s="893"/>
      <c r="G5" s="893"/>
      <c r="H5" s="893"/>
      <c r="I5" s="397" t="s">
        <v>26</v>
      </c>
      <c r="J5" s="635" t="s">
        <v>27</v>
      </c>
      <c r="K5" s="397" t="s">
        <v>28</v>
      </c>
      <c r="L5" s="896"/>
      <c r="M5" s="407" t="s">
        <v>29</v>
      </c>
      <c r="N5" s="407" t="s">
        <v>94</v>
      </c>
      <c r="O5" s="407" t="s">
        <v>30</v>
      </c>
      <c r="P5" s="414" t="s">
        <v>95</v>
      </c>
      <c r="Q5" s="407" t="s">
        <v>96</v>
      </c>
      <c r="R5" s="407" t="s">
        <v>31</v>
      </c>
      <c r="S5" s="407" t="s">
        <v>32</v>
      </c>
      <c r="T5" s="407" t="s">
        <v>33</v>
      </c>
      <c r="U5" s="407" t="s">
        <v>34</v>
      </c>
      <c r="V5" s="407" t="s">
        <v>97</v>
      </c>
      <c r="W5" s="407" t="s">
        <v>98</v>
      </c>
      <c r="X5" s="407" t="s">
        <v>99</v>
      </c>
      <c r="Y5" s="635" t="s">
        <v>100</v>
      </c>
    </row>
    <row r="6" spans="2:25" s="16" customFormat="1" ht="37.5" customHeight="1" x14ac:dyDescent="0.25">
      <c r="B6" s="588" t="s">
        <v>5</v>
      </c>
      <c r="C6" s="145"/>
      <c r="D6" s="549">
        <v>135</v>
      </c>
      <c r="E6" s="549" t="s">
        <v>19</v>
      </c>
      <c r="F6" s="714" t="s">
        <v>141</v>
      </c>
      <c r="G6" s="518">
        <v>60</v>
      </c>
      <c r="H6" s="145"/>
      <c r="I6" s="290">
        <v>1.2</v>
      </c>
      <c r="J6" s="49">
        <v>5.4</v>
      </c>
      <c r="K6" s="50">
        <v>5.16</v>
      </c>
      <c r="L6" s="794">
        <v>73.2</v>
      </c>
      <c r="M6" s="291">
        <v>0.01</v>
      </c>
      <c r="N6" s="291">
        <v>0.03</v>
      </c>
      <c r="O6" s="49">
        <v>4.2</v>
      </c>
      <c r="P6" s="49">
        <v>90</v>
      </c>
      <c r="Q6" s="322">
        <v>0</v>
      </c>
      <c r="R6" s="290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50">
        <v>0</v>
      </c>
    </row>
    <row r="7" spans="2:25" s="16" customFormat="1" ht="37.5" customHeight="1" x14ac:dyDescent="0.25">
      <c r="B7" s="570"/>
      <c r="C7" s="832" t="s">
        <v>65</v>
      </c>
      <c r="D7" s="424">
        <v>152</v>
      </c>
      <c r="E7" s="424" t="s">
        <v>74</v>
      </c>
      <c r="F7" s="552" t="s">
        <v>142</v>
      </c>
      <c r="G7" s="717">
        <v>90</v>
      </c>
      <c r="H7" s="14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25">
      <c r="B8" s="570"/>
      <c r="C8" s="610" t="s">
        <v>65</v>
      </c>
      <c r="D8" s="424">
        <v>50</v>
      </c>
      <c r="E8" s="424" t="s">
        <v>57</v>
      </c>
      <c r="F8" s="617" t="s">
        <v>81</v>
      </c>
      <c r="G8" s="398">
        <v>150</v>
      </c>
      <c r="H8" s="424"/>
      <c r="I8" s="623">
        <v>3.3</v>
      </c>
      <c r="J8" s="619">
        <v>7.8</v>
      </c>
      <c r="K8" s="669">
        <v>22.35</v>
      </c>
      <c r="L8" s="621">
        <v>173.1</v>
      </c>
      <c r="M8" s="58">
        <v>0.14000000000000001</v>
      </c>
      <c r="N8" s="58">
        <v>0.12</v>
      </c>
      <c r="O8" s="59">
        <v>18.149999999999999</v>
      </c>
      <c r="P8" s="59">
        <v>21.6</v>
      </c>
      <c r="Q8" s="98">
        <v>0.1</v>
      </c>
      <c r="R8" s="269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16" customFormat="1" ht="37.5" customHeight="1" x14ac:dyDescent="0.25">
      <c r="B9" s="570"/>
      <c r="C9" s="831" t="s">
        <v>66</v>
      </c>
      <c r="D9" s="161">
        <v>86</v>
      </c>
      <c r="E9" s="161" t="s">
        <v>55</v>
      </c>
      <c r="F9" s="671" t="s">
        <v>171</v>
      </c>
      <c r="G9" s="486">
        <v>240</v>
      </c>
      <c r="H9" s="142"/>
      <c r="I9" s="658">
        <v>18.71</v>
      </c>
      <c r="J9" s="659">
        <v>29.05</v>
      </c>
      <c r="K9" s="660">
        <v>24.59</v>
      </c>
      <c r="L9" s="872">
        <v>437.02</v>
      </c>
      <c r="M9" s="64">
        <v>0.56000000000000005</v>
      </c>
      <c r="N9" s="64">
        <v>0.22</v>
      </c>
      <c r="O9" s="65">
        <v>13.9</v>
      </c>
      <c r="P9" s="65">
        <v>10</v>
      </c>
      <c r="Q9" s="394">
        <v>0.38</v>
      </c>
      <c r="R9" s="210">
        <v>32.22</v>
      </c>
      <c r="S9" s="65">
        <v>243.01</v>
      </c>
      <c r="T9" s="65">
        <v>58.5</v>
      </c>
      <c r="U9" s="65">
        <v>3.13</v>
      </c>
      <c r="V9" s="65">
        <v>1028.08</v>
      </c>
      <c r="W9" s="65">
        <v>7.62E-3</v>
      </c>
      <c r="X9" s="65">
        <v>1.7729999999999999E-2</v>
      </c>
      <c r="Y9" s="96">
        <v>0.04</v>
      </c>
    </row>
    <row r="10" spans="2:25" s="16" customFormat="1" ht="37.5" customHeight="1" x14ac:dyDescent="0.25">
      <c r="B10" s="561"/>
      <c r="C10" s="833"/>
      <c r="D10" s="145">
        <v>98</v>
      </c>
      <c r="E10" s="146" t="s">
        <v>17</v>
      </c>
      <c r="F10" s="301" t="s">
        <v>16</v>
      </c>
      <c r="G10" s="524">
        <v>200</v>
      </c>
      <c r="H10" s="109"/>
      <c r="I10" s="238">
        <v>0.4</v>
      </c>
      <c r="J10" s="20">
        <v>0</v>
      </c>
      <c r="K10" s="46">
        <v>27</v>
      </c>
      <c r="L10" s="705">
        <v>59.48</v>
      </c>
      <c r="M10" s="238">
        <v>0</v>
      </c>
      <c r="N10" s="19">
        <v>0</v>
      </c>
      <c r="O10" s="20">
        <v>1.4</v>
      </c>
      <c r="P10" s="20">
        <v>0</v>
      </c>
      <c r="Q10" s="46">
        <v>0</v>
      </c>
      <c r="R10" s="238">
        <v>0.21</v>
      </c>
      <c r="S10" s="20">
        <v>0</v>
      </c>
      <c r="T10" s="20">
        <v>0</v>
      </c>
      <c r="U10" s="20">
        <v>0.02</v>
      </c>
      <c r="V10" s="20">
        <v>0.2</v>
      </c>
      <c r="W10" s="20">
        <v>0</v>
      </c>
      <c r="X10" s="20">
        <v>0</v>
      </c>
      <c r="Y10" s="46">
        <v>0</v>
      </c>
    </row>
    <row r="11" spans="2:25" s="16" customFormat="1" ht="37.5" customHeight="1" x14ac:dyDescent="0.25">
      <c r="B11" s="561"/>
      <c r="C11" s="833"/>
      <c r="D11" s="251">
        <v>119</v>
      </c>
      <c r="E11" s="146" t="s">
        <v>13</v>
      </c>
      <c r="F11" s="553" t="s">
        <v>50</v>
      </c>
      <c r="G11" s="524">
        <v>20</v>
      </c>
      <c r="H11" s="109"/>
      <c r="I11" s="208">
        <v>1.4</v>
      </c>
      <c r="J11" s="15">
        <v>0.14000000000000001</v>
      </c>
      <c r="K11" s="39">
        <v>8.8000000000000007</v>
      </c>
      <c r="L11" s="164">
        <v>48</v>
      </c>
      <c r="M11" s="17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8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39">
        <v>0</v>
      </c>
    </row>
    <row r="12" spans="2:25" s="16" customFormat="1" ht="37.5" customHeight="1" x14ac:dyDescent="0.25">
      <c r="B12" s="561"/>
      <c r="C12" s="833"/>
      <c r="D12" s="146">
        <v>120</v>
      </c>
      <c r="E12" s="146" t="s">
        <v>14</v>
      </c>
      <c r="F12" s="553" t="s">
        <v>43</v>
      </c>
      <c r="G12" s="122">
        <v>20</v>
      </c>
      <c r="H12" s="109"/>
      <c r="I12" s="208">
        <v>1.1399999999999999</v>
      </c>
      <c r="J12" s="15">
        <v>0.22</v>
      </c>
      <c r="K12" s="39">
        <v>7.44</v>
      </c>
      <c r="L12" s="165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25">
      <c r="B13" s="561"/>
      <c r="C13" s="832" t="s">
        <v>65</v>
      </c>
      <c r="D13" s="424"/>
      <c r="E13" s="424"/>
      <c r="F13" s="348" t="s">
        <v>20</v>
      </c>
      <c r="G13" s="454">
        <f>G6+G7+G8+G10+G11+G12</f>
        <v>540</v>
      </c>
      <c r="H13" s="380"/>
      <c r="I13" s="349">
        <f t="shared" ref="I13:Y13" si="0">I6+I7+I8+I10+I11+I12</f>
        <v>24.689999999999998</v>
      </c>
      <c r="J13" s="350">
        <f t="shared" si="0"/>
        <v>28.540000000000003</v>
      </c>
      <c r="K13" s="351">
        <f t="shared" si="0"/>
        <v>78.62</v>
      </c>
      <c r="L13" s="765">
        <f t="shared" si="0"/>
        <v>625.82000000000005</v>
      </c>
      <c r="M13" s="605">
        <f t="shared" si="0"/>
        <v>0.26</v>
      </c>
      <c r="N13" s="350">
        <f t="shared" si="0"/>
        <v>0.30000000000000004</v>
      </c>
      <c r="O13" s="350">
        <f t="shared" si="0"/>
        <v>24.639999999999993</v>
      </c>
      <c r="P13" s="350">
        <f t="shared" si="0"/>
        <v>121.6</v>
      </c>
      <c r="Q13" s="383">
        <f t="shared" si="0"/>
        <v>0.12000000000000001</v>
      </c>
      <c r="R13" s="349">
        <f t="shared" si="0"/>
        <v>100.25</v>
      </c>
      <c r="S13" s="350">
        <f t="shared" si="0"/>
        <v>348.67</v>
      </c>
      <c r="T13" s="350">
        <f t="shared" si="0"/>
        <v>89.91</v>
      </c>
      <c r="U13" s="350">
        <f t="shared" si="0"/>
        <v>8.1</v>
      </c>
      <c r="V13" s="350">
        <f t="shared" si="0"/>
        <v>1217.4399999999998</v>
      </c>
      <c r="W13" s="350">
        <f t="shared" si="0"/>
        <v>1.5600000000000001E-2</v>
      </c>
      <c r="X13" s="350">
        <f t="shared" si="0"/>
        <v>5.8999999999999999E-3</v>
      </c>
      <c r="Y13" s="351">
        <f t="shared" si="0"/>
        <v>0.13400000000000001</v>
      </c>
    </row>
    <row r="14" spans="2:25" s="16" customFormat="1" ht="37.5" customHeight="1" x14ac:dyDescent="0.25">
      <c r="B14" s="561"/>
      <c r="C14" s="831" t="s">
        <v>66</v>
      </c>
      <c r="D14" s="161"/>
      <c r="E14" s="161"/>
      <c r="F14" s="352" t="s">
        <v>20</v>
      </c>
      <c r="G14" s="396">
        <f>G6+G9+G10+G11+G12</f>
        <v>540</v>
      </c>
      <c r="H14" s="369"/>
      <c r="I14" s="367">
        <f t="shared" ref="I14:Y14" si="1">I6+I9+I10+I11+I12</f>
        <v>22.849999999999998</v>
      </c>
      <c r="J14" s="366">
        <f t="shared" si="1"/>
        <v>34.81</v>
      </c>
      <c r="K14" s="368">
        <f t="shared" si="1"/>
        <v>72.989999999999995</v>
      </c>
      <c r="L14" s="834">
        <f t="shared" si="1"/>
        <v>653.95999999999992</v>
      </c>
      <c r="M14" s="606">
        <f t="shared" si="1"/>
        <v>0.6100000000000001</v>
      </c>
      <c r="N14" s="366">
        <f t="shared" si="1"/>
        <v>0.28000000000000003</v>
      </c>
      <c r="O14" s="366">
        <f t="shared" si="1"/>
        <v>19.579999999999998</v>
      </c>
      <c r="P14" s="366">
        <f t="shared" si="1"/>
        <v>100</v>
      </c>
      <c r="Q14" s="370">
        <f t="shared" si="1"/>
        <v>0.38</v>
      </c>
      <c r="R14" s="367">
        <f t="shared" si="1"/>
        <v>71.23</v>
      </c>
      <c r="S14" s="366">
        <f t="shared" si="1"/>
        <v>350.81</v>
      </c>
      <c r="T14" s="366">
        <f t="shared" si="1"/>
        <v>100.7</v>
      </c>
      <c r="U14" s="366">
        <f t="shared" si="1"/>
        <v>8.370000000000001</v>
      </c>
      <c r="V14" s="366">
        <f t="shared" si="1"/>
        <v>1309.3799999999999</v>
      </c>
      <c r="W14" s="366">
        <f t="shared" si="1"/>
        <v>1.022E-2</v>
      </c>
      <c r="X14" s="366">
        <f t="shared" si="1"/>
        <v>2.0729999999999998E-2</v>
      </c>
      <c r="Y14" s="368">
        <f t="shared" si="1"/>
        <v>5.2000000000000005E-2</v>
      </c>
    </row>
    <row r="15" spans="2:25" s="16" customFormat="1" ht="37.5" customHeight="1" x14ac:dyDescent="0.25">
      <c r="B15" s="561"/>
      <c r="C15" s="832" t="s">
        <v>65</v>
      </c>
      <c r="D15" s="424"/>
      <c r="E15" s="424"/>
      <c r="F15" s="348" t="s">
        <v>21</v>
      </c>
      <c r="G15" s="398"/>
      <c r="H15" s="141"/>
      <c r="I15" s="288"/>
      <c r="J15" s="66"/>
      <c r="K15" s="282"/>
      <c r="L15" s="835">
        <f>L13/23.5</f>
        <v>26.630638297872341</v>
      </c>
      <c r="M15" s="836"/>
      <c r="N15" s="66"/>
      <c r="O15" s="66"/>
      <c r="P15" s="66"/>
      <c r="Q15" s="446"/>
      <c r="R15" s="288"/>
      <c r="S15" s="66"/>
      <c r="T15" s="66"/>
      <c r="U15" s="66"/>
      <c r="V15" s="66"/>
      <c r="W15" s="66"/>
      <c r="X15" s="66"/>
      <c r="Y15" s="282"/>
    </row>
    <row r="16" spans="2:25" s="16" customFormat="1" ht="37.5" customHeight="1" thickBot="1" x14ac:dyDescent="0.3">
      <c r="B16" s="561"/>
      <c r="C16" s="837" t="s">
        <v>66</v>
      </c>
      <c r="D16" s="471"/>
      <c r="E16" s="471"/>
      <c r="F16" s="353" t="s">
        <v>21</v>
      </c>
      <c r="G16" s="401"/>
      <c r="H16" s="143"/>
      <c r="I16" s="289"/>
      <c r="J16" s="283"/>
      <c r="K16" s="284"/>
      <c r="L16" s="873">
        <f>L14/23.5</f>
        <v>27.828085106382975</v>
      </c>
      <c r="M16" s="874"/>
      <c r="N16" s="283"/>
      <c r="O16" s="283"/>
      <c r="P16" s="283"/>
      <c r="Q16" s="447"/>
      <c r="R16" s="289"/>
      <c r="S16" s="283"/>
      <c r="T16" s="283"/>
      <c r="U16" s="283"/>
      <c r="V16" s="283"/>
      <c r="W16" s="283"/>
      <c r="X16" s="283"/>
      <c r="Y16" s="284"/>
    </row>
    <row r="17" spans="2:25" s="16" customFormat="1" ht="37.5" customHeight="1" x14ac:dyDescent="0.25">
      <c r="B17" s="588" t="s">
        <v>6</v>
      </c>
      <c r="C17" s="116"/>
      <c r="D17" s="442">
        <v>172</v>
      </c>
      <c r="E17" s="442" t="s">
        <v>19</v>
      </c>
      <c r="F17" s="135" t="s">
        <v>145</v>
      </c>
      <c r="G17" s="518">
        <v>60</v>
      </c>
      <c r="H17" s="145"/>
      <c r="I17" s="364">
        <v>1.86</v>
      </c>
      <c r="J17" s="312">
        <v>0.12</v>
      </c>
      <c r="K17" s="313">
        <v>4.26</v>
      </c>
      <c r="L17" s="250">
        <v>24.6</v>
      </c>
      <c r="M17" s="364">
        <v>0.06</v>
      </c>
      <c r="N17" s="312">
        <v>0.11</v>
      </c>
      <c r="O17" s="312">
        <v>6</v>
      </c>
      <c r="P17" s="312">
        <v>1.2</v>
      </c>
      <c r="Q17" s="313">
        <v>0</v>
      </c>
      <c r="R17" s="364">
        <v>9.6</v>
      </c>
      <c r="S17" s="312">
        <v>31.8</v>
      </c>
      <c r="T17" s="312">
        <v>12.6</v>
      </c>
      <c r="U17" s="312">
        <v>0.42</v>
      </c>
      <c r="V17" s="312">
        <v>438.6</v>
      </c>
      <c r="W17" s="312">
        <v>0</v>
      </c>
      <c r="X17" s="312">
        <v>1E-3</v>
      </c>
      <c r="Y17" s="365">
        <v>0.02</v>
      </c>
    </row>
    <row r="18" spans="2:25" s="16" customFormat="1" ht="37.5" customHeight="1" x14ac:dyDescent="0.25">
      <c r="B18" s="570"/>
      <c r="C18" s="111"/>
      <c r="D18" s="442">
        <v>37</v>
      </c>
      <c r="E18" s="111" t="s">
        <v>8</v>
      </c>
      <c r="F18" s="149" t="s">
        <v>51</v>
      </c>
      <c r="G18" s="155">
        <v>200</v>
      </c>
      <c r="H18" s="109"/>
      <c r="I18" s="209">
        <v>6</v>
      </c>
      <c r="J18" s="13">
        <v>5.4</v>
      </c>
      <c r="K18" s="43">
        <v>10.8</v>
      </c>
      <c r="L18" s="90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37.5" customHeight="1" x14ac:dyDescent="0.25">
      <c r="B19" s="92"/>
      <c r="C19" s="304"/>
      <c r="D19" s="122">
        <v>295</v>
      </c>
      <c r="E19" s="109" t="s">
        <v>9</v>
      </c>
      <c r="F19" s="301" t="s">
        <v>143</v>
      </c>
      <c r="G19" s="527">
        <v>90</v>
      </c>
      <c r="H19" s="111"/>
      <c r="I19" s="208">
        <v>14.07</v>
      </c>
      <c r="J19" s="15">
        <v>14.61</v>
      </c>
      <c r="K19" s="39">
        <v>1.23</v>
      </c>
      <c r="L19" s="218">
        <v>193.69</v>
      </c>
      <c r="M19" s="208">
        <v>0.06</v>
      </c>
      <c r="N19" s="17">
        <v>0.11</v>
      </c>
      <c r="O19" s="15">
        <v>4.4400000000000004</v>
      </c>
      <c r="P19" s="15">
        <v>80</v>
      </c>
      <c r="Q19" s="39">
        <v>0.01</v>
      </c>
      <c r="R19" s="208">
        <v>22.04</v>
      </c>
      <c r="S19" s="15">
        <v>118.58</v>
      </c>
      <c r="T19" s="15">
        <v>16.91</v>
      </c>
      <c r="U19" s="15">
        <v>1.1000000000000001</v>
      </c>
      <c r="V19" s="15">
        <v>184.39</v>
      </c>
      <c r="W19" s="15">
        <v>3.0000000000000001E-3</v>
      </c>
      <c r="X19" s="15">
        <v>1.4999999999999999E-4</v>
      </c>
      <c r="Y19" s="46">
        <v>0.36</v>
      </c>
    </row>
    <row r="20" spans="2:25" s="16" customFormat="1" ht="37.5" customHeight="1" x14ac:dyDescent="0.25">
      <c r="B20" s="92"/>
      <c r="C20" s="197"/>
      <c r="D20" s="122">
        <v>65</v>
      </c>
      <c r="E20" s="109" t="s">
        <v>45</v>
      </c>
      <c r="F20" s="301" t="s">
        <v>49</v>
      </c>
      <c r="G20" s="527">
        <v>150</v>
      </c>
      <c r="H20" s="111"/>
      <c r="I20" s="209">
        <v>6.45</v>
      </c>
      <c r="J20" s="13">
        <v>4.05</v>
      </c>
      <c r="K20" s="43">
        <v>40.200000000000003</v>
      </c>
      <c r="L20" s="90">
        <v>223.65</v>
      </c>
      <c r="M20" s="209">
        <v>0.08</v>
      </c>
      <c r="N20" s="72">
        <v>0.02</v>
      </c>
      <c r="O20" s="13">
        <v>0</v>
      </c>
      <c r="P20" s="13">
        <v>30</v>
      </c>
      <c r="Q20" s="43">
        <v>0.11</v>
      </c>
      <c r="R20" s="209">
        <v>13.05</v>
      </c>
      <c r="S20" s="13">
        <v>58.34</v>
      </c>
      <c r="T20" s="13">
        <v>22.53</v>
      </c>
      <c r="U20" s="13">
        <v>1.25</v>
      </c>
      <c r="V20" s="13">
        <v>1.1000000000000001</v>
      </c>
      <c r="W20" s="13">
        <v>0</v>
      </c>
      <c r="X20" s="13">
        <v>0</v>
      </c>
      <c r="Y20" s="46">
        <v>0</v>
      </c>
    </row>
    <row r="21" spans="2:25" s="16" customFormat="1" ht="37.5" customHeight="1" x14ac:dyDescent="0.25">
      <c r="B21" s="93"/>
      <c r="C21" s="197"/>
      <c r="D21" s="122">
        <v>114</v>
      </c>
      <c r="E21" s="109" t="s">
        <v>41</v>
      </c>
      <c r="F21" s="301" t="s">
        <v>47</v>
      </c>
      <c r="G21" s="527">
        <v>200</v>
      </c>
      <c r="H21" s="111"/>
      <c r="I21" s="17">
        <v>0.2</v>
      </c>
      <c r="J21" s="15">
        <v>0</v>
      </c>
      <c r="K21" s="18">
        <v>11</v>
      </c>
      <c r="L21" s="164">
        <v>44.8</v>
      </c>
      <c r="M21" s="208">
        <v>0</v>
      </c>
      <c r="N21" s="17">
        <v>0</v>
      </c>
      <c r="O21" s="15">
        <v>0.08</v>
      </c>
      <c r="P21" s="15">
        <v>0</v>
      </c>
      <c r="Q21" s="39">
        <v>0</v>
      </c>
      <c r="R21" s="208">
        <v>13.56</v>
      </c>
      <c r="S21" s="15">
        <v>7.66</v>
      </c>
      <c r="T21" s="15">
        <v>4.08</v>
      </c>
      <c r="U21" s="15">
        <v>0.8</v>
      </c>
      <c r="V21" s="15">
        <v>0.68</v>
      </c>
      <c r="W21" s="15">
        <v>0</v>
      </c>
      <c r="X21" s="15">
        <v>0</v>
      </c>
      <c r="Y21" s="39">
        <v>0</v>
      </c>
    </row>
    <row r="22" spans="2:25" s="16" customFormat="1" ht="37.5" customHeight="1" x14ac:dyDescent="0.25">
      <c r="B22" s="93"/>
      <c r="C22" s="197"/>
      <c r="D22" s="124">
        <v>119</v>
      </c>
      <c r="E22" s="109" t="s">
        <v>13</v>
      </c>
      <c r="F22" s="553" t="s">
        <v>50</v>
      </c>
      <c r="G22" s="112">
        <v>30</v>
      </c>
      <c r="H22" s="112"/>
      <c r="I22" s="19">
        <v>2.13</v>
      </c>
      <c r="J22" s="20">
        <v>0.21</v>
      </c>
      <c r="K22" s="21">
        <v>13.26</v>
      </c>
      <c r="L22" s="363">
        <v>72</v>
      </c>
      <c r="M22" s="238">
        <v>0.03</v>
      </c>
      <c r="N22" s="19">
        <v>0.01</v>
      </c>
      <c r="O22" s="20">
        <v>0</v>
      </c>
      <c r="P22" s="20">
        <v>0</v>
      </c>
      <c r="Q22" s="46">
        <v>0</v>
      </c>
      <c r="R22" s="238">
        <v>11.1</v>
      </c>
      <c r="S22" s="20">
        <v>65.400000000000006</v>
      </c>
      <c r="T22" s="20">
        <v>19.5</v>
      </c>
      <c r="U22" s="20">
        <v>0.84</v>
      </c>
      <c r="V22" s="20">
        <v>27.9</v>
      </c>
      <c r="W22" s="20">
        <v>1E-3</v>
      </c>
      <c r="X22" s="20">
        <v>2E-3</v>
      </c>
      <c r="Y22" s="46">
        <v>0</v>
      </c>
    </row>
    <row r="23" spans="2:25" s="16" customFormat="1" ht="37.5" customHeight="1" x14ac:dyDescent="0.25">
      <c r="B23" s="93"/>
      <c r="C23" s="197"/>
      <c r="D23" s="122">
        <v>120</v>
      </c>
      <c r="E23" s="109" t="s">
        <v>14</v>
      </c>
      <c r="F23" s="553" t="s">
        <v>43</v>
      </c>
      <c r="G23" s="112">
        <v>20</v>
      </c>
      <c r="H23" s="112"/>
      <c r="I23" s="19">
        <v>1.1399999999999999</v>
      </c>
      <c r="J23" s="20">
        <v>0.22</v>
      </c>
      <c r="K23" s="21">
        <v>7.44</v>
      </c>
      <c r="L23" s="363">
        <v>36.26</v>
      </c>
      <c r="M23" s="238">
        <v>0.02</v>
      </c>
      <c r="N23" s="19">
        <v>2.4E-2</v>
      </c>
      <c r="O23" s="20">
        <v>0.08</v>
      </c>
      <c r="P23" s="20">
        <v>0</v>
      </c>
      <c r="Q23" s="46">
        <v>0</v>
      </c>
      <c r="R23" s="238">
        <v>6.8</v>
      </c>
      <c r="S23" s="20">
        <v>24</v>
      </c>
      <c r="T23" s="20">
        <v>8.1999999999999993</v>
      </c>
      <c r="U23" s="20">
        <v>0.46</v>
      </c>
      <c r="V23" s="20">
        <v>73.5</v>
      </c>
      <c r="W23" s="20">
        <v>2E-3</v>
      </c>
      <c r="X23" s="20">
        <v>2E-3</v>
      </c>
      <c r="Y23" s="46">
        <v>1.2E-2</v>
      </c>
    </row>
    <row r="24" spans="2:25" s="16" customFormat="1" ht="37.5" customHeight="1" x14ac:dyDescent="0.25">
      <c r="B24" s="93"/>
      <c r="C24" s="197"/>
      <c r="D24" s="576"/>
      <c r="E24" s="225"/>
      <c r="F24" s="133" t="s">
        <v>20</v>
      </c>
      <c r="G24" s="271">
        <f>SUM(G17:G23)</f>
        <v>750</v>
      </c>
      <c r="H24" s="111"/>
      <c r="I24" s="173">
        <f>I17+I18+I19+I20+I21+I22+I23</f>
        <v>31.849999999999998</v>
      </c>
      <c r="J24" s="14">
        <f t="shared" ref="J24:K24" si="2">J17+J18+J19+J20+J21+J22+J23</f>
        <v>24.61</v>
      </c>
      <c r="K24" s="44">
        <f t="shared" si="2"/>
        <v>88.190000000000012</v>
      </c>
      <c r="L24" s="358">
        <f>L17+L18+L19+L20+L21+L22+L23</f>
        <v>710.59999999999991</v>
      </c>
      <c r="M24" s="146">
        <f t="shared" ref="M24:Y24" si="3">M17+M18+M19+M20+M21+M22+M23</f>
        <v>0.35</v>
      </c>
      <c r="N24" s="14">
        <f>N17+N18+N19+N20+N21+N22+N23</f>
        <v>0.37400000000000005</v>
      </c>
      <c r="O24" s="14">
        <f t="shared" si="3"/>
        <v>21.299999999999997</v>
      </c>
      <c r="P24" s="14">
        <f t="shared" si="3"/>
        <v>273.2</v>
      </c>
      <c r="Q24" s="44">
        <f t="shared" si="3"/>
        <v>0.12</v>
      </c>
      <c r="R24" s="173">
        <f t="shared" si="3"/>
        <v>109.28999999999999</v>
      </c>
      <c r="S24" s="14">
        <f t="shared" si="3"/>
        <v>382.82000000000005</v>
      </c>
      <c r="T24" s="14">
        <f t="shared" si="3"/>
        <v>111.14</v>
      </c>
      <c r="U24" s="14">
        <f t="shared" si="3"/>
        <v>5.89</v>
      </c>
      <c r="V24" s="14">
        <f t="shared" si="3"/>
        <v>1291.97</v>
      </c>
      <c r="W24" s="14">
        <f t="shared" si="3"/>
        <v>1.2000000000000002E-2</v>
      </c>
      <c r="X24" s="14">
        <f t="shared" si="3"/>
        <v>5.1500000000000001E-3</v>
      </c>
      <c r="Y24" s="46">
        <f t="shared" si="3"/>
        <v>0.442</v>
      </c>
    </row>
    <row r="25" spans="2:25" s="16" customFormat="1" ht="37.5" customHeight="1" thickBot="1" x14ac:dyDescent="0.3">
      <c r="B25" s="223"/>
      <c r="C25" s="278"/>
      <c r="D25" s="577"/>
      <c r="E25" s="539"/>
      <c r="F25" s="134" t="s">
        <v>21</v>
      </c>
      <c r="G25" s="539"/>
      <c r="H25" s="278"/>
      <c r="I25" s="540"/>
      <c r="J25" s="542"/>
      <c r="K25" s="543"/>
      <c r="L25" s="332">
        <f>L24/23.5</f>
        <v>30.238297872340421</v>
      </c>
      <c r="M25" s="540"/>
      <c r="N25" s="541"/>
      <c r="O25" s="542"/>
      <c r="P25" s="542"/>
      <c r="Q25" s="543"/>
      <c r="R25" s="540"/>
      <c r="S25" s="542"/>
      <c r="T25" s="542"/>
      <c r="U25" s="542"/>
      <c r="V25" s="542"/>
      <c r="W25" s="542"/>
      <c r="X25" s="542"/>
      <c r="Y25" s="130"/>
    </row>
    <row r="26" spans="2:25" x14ac:dyDescent="0.25">
      <c r="B26" s="2"/>
      <c r="C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B27" s="557" t="s">
        <v>58</v>
      </c>
      <c r="C27" s="568"/>
      <c r="D27" s="568"/>
      <c r="E27" s="11"/>
      <c r="F27" s="25"/>
      <c r="G27" s="26"/>
      <c r="H27" s="11"/>
      <c r="I27" s="9"/>
      <c r="J27" s="11"/>
      <c r="K27" s="11"/>
    </row>
    <row r="28" spans="2:25" ht="18.75" x14ac:dyDescent="0.25">
      <c r="B28" s="558" t="s">
        <v>59</v>
      </c>
      <c r="C28" s="569"/>
      <c r="D28" s="569"/>
      <c r="E28" s="11"/>
      <c r="F28" s="25"/>
      <c r="G28" s="26"/>
      <c r="H28" s="11"/>
      <c r="I28" s="11"/>
      <c r="J28" s="11"/>
      <c r="K28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zoomScale="60" zoomScaleNormal="60" workbookViewId="0">
      <selection activeCell="F28" sqref="F28"/>
    </sheetView>
  </sheetViews>
  <sheetFormatPr defaultRowHeight="15" x14ac:dyDescent="0.25"/>
  <cols>
    <col min="2" max="3" width="20.28515625" customWidth="1"/>
    <col min="4" max="4" width="20.2851562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9" max="9" width="11.140625" bestFit="1" customWidth="1"/>
    <col min="10" max="10" width="11.28515625" customWidth="1"/>
    <col min="11" max="11" width="17.140625" customWidth="1"/>
    <col min="12" max="12" width="21.85546875" customWidth="1"/>
    <col min="13" max="13" width="11.28515625" customWidth="1"/>
    <col min="22" max="23" width="11.5703125" customWidth="1"/>
    <col min="24" max="24" width="15.140625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32">
        <v>4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4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28.5" customHeight="1" thickBot="1" x14ac:dyDescent="0.3">
      <c r="B5" s="893"/>
      <c r="C5" s="897"/>
      <c r="D5" s="893"/>
      <c r="E5" s="893"/>
      <c r="F5" s="893"/>
      <c r="G5" s="893"/>
      <c r="H5" s="893"/>
      <c r="I5" s="417" t="s">
        <v>26</v>
      </c>
      <c r="J5" s="388" t="s">
        <v>27</v>
      </c>
      <c r="K5" s="521" t="s">
        <v>28</v>
      </c>
      <c r="L5" s="896"/>
      <c r="M5" s="407" t="s">
        <v>29</v>
      </c>
      <c r="N5" s="407" t="s">
        <v>94</v>
      </c>
      <c r="O5" s="407" t="s">
        <v>30</v>
      </c>
      <c r="P5" s="414" t="s">
        <v>95</v>
      </c>
      <c r="Q5" s="407" t="s">
        <v>96</v>
      </c>
      <c r="R5" s="407" t="s">
        <v>31</v>
      </c>
      <c r="S5" s="407" t="s">
        <v>32</v>
      </c>
      <c r="T5" s="407" t="s">
        <v>33</v>
      </c>
      <c r="U5" s="407" t="s">
        <v>34</v>
      </c>
      <c r="V5" s="407" t="s">
        <v>97</v>
      </c>
      <c r="W5" s="407" t="s">
        <v>98</v>
      </c>
      <c r="X5" s="407" t="s">
        <v>99</v>
      </c>
      <c r="Y5" s="388" t="s">
        <v>100</v>
      </c>
    </row>
    <row r="6" spans="2:25" s="16" customFormat="1" ht="38.25" customHeight="1" x14ac:dyDescent="0.25">
      <c r="B6" s="560" t="s">
        <v>5</v>
      </c>
      <c r="C6" s="116"/>
      <c r="D6" s="325">
        <v>137</v>
      </c>
      <c r="E6" s="554" t="s">
        <v>19</v>
      </c>
      <c r="F6" s="714" t="s">
        <v>139</v>
      </c>
      <c r="G6" s="793">
        <v>100</v>
      </c>
      <c r="H6" s="131"/>
      <c r="I6" s="291">
        <v>0.8</v>
      </c>
      <c r="J6" s="49">
        <v>0.2</v>
      </c>
      <c r="K6" s="322">
        <v>7.5</v>
      </c>
      <c r="L6" s="794">
        <v>38</v>
      </c>
      <c r="M6" s="290">
        <v>0.06</v>
      </c>
      <c r="N6" s="291">
        <v>0.03</v>
      </c>
      <c r="O6" s="49">
        <v>38</v>
      </c>
      <c r="P6" s="49">
        <v>10</v>
      </c>
      <c r="Q6" s="50">
        <v>0</v>
      </c>
      <c r="R6" s="29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8.25" customHeight="1" x14ac:dyDescent="0.25">
      <c r="B7" s="570"/>
      <c r="C7" s="111"/>
      <c r="D7" s="442">
        <v>145</v>
      </c>
      <c r="E7" s="89" t="s">
        <v>80</v>
      </c>
      <c r="F7" s="135" t="s">
        <v>144</v>
      </c>
      <c r="G7" s="112">
        <v>150</v>
      </c>
      <c r="H7" s="112"/>
      <c r="I7" s="19">
        <v>23.44</v>
      </c>
      <c r="J7" s="20">
        <v>11.52</v>
      </c>
      <c r="K7" s="21">
        <v>34.29</v>
      </c>
      <c r="L7" s="250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</row>
    <row r="8" spans="2:25" s="16" customFormat="1" ht="38.25" customHeight="1" x14ac:dyDescent="0.25">
      <c r="B8" s="561"/>
      <c r="C8" s="111"/>
      <c r="D8" s="122">
        <v>113</v>
      </c>
      <c r="E8" s="109" t="s">
        <v>4</v>
      </c>
      <c r="F8" s="301" t="s">
        <v>10</v>
      </c>
      <c r="G8" s="527">
        <v>200</v>
      </c>
      <c r="H8" s="111"/>
      <c r="I8" s="17">
        <v>0.2</v>
      </c>
      <c r="J8" s="15">
        <v>0</v>
      </c>
      <c r="K8" s="18">
        <v>11</v>
      </c>
      <c r="L8" s="415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16" customFormat="1" ht="38.25" customHeight="1" x14ac:dyDescent="0.25">
      <c r="B9" s="561"/>
      <c r="C9" s="111"/>
      <c r="D9" s="124">
        <v>121</v>
      </c>
      <c r="E9" s="109" t="s">
        <v>13</v>
      </c>
      <c r="F9" s="301" t="s">
        <v>46</v>
      </c>
      <c r="G9" s="527">
        <v>30</v>
      </c>
      <c r="H9" s="111"/>
      <c r="I9" s="17">
        <v>2.16</v>
      </c>
      <c r="J9" s="15">
        <v>0.81</v>
      </c>
      <c r="K9" s="18">
        <v>14.73</v>
      </c>
      <c r="L9" s="415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8.25" customHeight="1" x14ac:dyDescent="0.25">
      <c r="B10" s="561"/>
      <c r="C10" s="111"/>
      <c r="D10" s="122">
        <v>120</v>
      </c>
      <c r="E10" s="109" t="s">
        <v>14</v>
      </c>
      <c r="F10" s="553" t="s">
        <v>43</v>
      </c>
      <c r="G10" s="109">
        <v>20</v>
      </c>
      <c r="H10" s="111"/>
      <c r="I10" s="17">
        <v>1.1399999999999999</v>
      </c>
      <c r="J10" s="15">
        <v>0.22</v>
      </c>
      <c r="K10" s="18">
        <v>7.44</v>
      </c>
      <c r="L10" s="416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3" customHeight="1" x14ac:dyDescent="0.25">
      <c r="B11" s="561"/>
      <c r="C11" s="111"/>
      <c r="D11" s="122"/>
      <c r="E11" s="109"/>
      <c r="F11" s="133" t="s">
        <v>20</v>
      </c>
      <c r="G11" s="271">
        <f>SUM(G6:G10)</f>
        <v>500</v>
      </c>
      <c r="H11" s="111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497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5" s="16" customFormat="1" ht="38.25" customHeight="1" thickBot="1" x14ac:dyDescent="0.3">
      <c r="B12" s="562"/>
      <c r="C12" s="507"/>
      <c r="D12" s="579"/>
      <c r="E12" s="294"/>
      <c r="F12" s="374" t="s">
        <v>21</v>
      </c>
      <c r="G12" s="294"/>
      <c r="H12" s="292"/>
      <c r="I12" s="571"/>
      <c r="J12" s="572"/>
      <c r="K12" s="573"/>
      <c r="L12" s="508">
        <f>L11/23.5</f>
        <v>22.68</v>
      </c>
      <c r="M12" s="574"/>
      <c r="N12" s="572"/>
      <c r="O12" s="572"/>
      <c r="P12" s="572"/>
      <c r="Q12" s="575"/>
      <c r="R12" s="571"/>
      <c r="S12" s="572"/>
      <c r="T12" s="572"/>
      <c r="U12" s="572"/>
      <c r="V12" s="572"/>
      <c r="W12" s="572"/>
      <c r="X12" s="572"/>
      <c r="Y12" s="385"/>
    </row>
    <row r="13" spans="2:25" s="16" customFormat="1" ht="38.25" customHeight="1" x14ac:dyDescent="0.25">
      <c r="B13" s="560" t="s">
        <v>6</v>
      </c>
      <c r="C13" s="116"/>
      <c r="D13" s="261">
        <v>24</v>
      </c>
      <c r="E13" s="774" t="s">
        <v>7</v>
      </c>
      <c r="F13" s="550" t="s">
        <v>92</v>
      </c>
      <c r="G13" s="418">
        <v>150</v>
      </c>
      <c r="H13" s="261"/>
      <c r="I13" s="228">
        <v>0.6</v>
      </c>
      <c r="J13" s="37">
        <v>0</v>
      </c>
      <c r="K13" s="38">
        <v>16.95</v>
      </c>
      <c r="L13" s="273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5" s="16" customFormat="1" ht="38.25" customHeight="1" x14ac:dyDescent="0.25">
      <c r="B14" s="570"/>
      <c r="C14" s="111"/>
      <c r="D14" s="123">
        <v>138</v>
      </c>
      <c r="E14" s="113" t="s">
        <v>8</v>
      </c>
      <c r="F14" s="320" t="s">
        <v>60</v>
      </c>
      <c r="G14" s="525">
        <v>200</v>
      </c>
      <c r="H14" s="88"/>
      <c r="I14" s="209">
        <v>6.2</v>
      </c>
      <c r="J14" s="13">
        <v>6.2</v>
      </c>
      <c r="K14" s="43">
        <v>11</v>
      </c>
      <c r="L14" s="90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5" s="16" customFormat="1" ht="38.25" customHeight="1" x14ac:dyDescent="0.25">
      <c r="B15" s="563"/>
      <c r="C15" s="880"/>
      <c r="D15" s="89">
        <v>89</v>
      </c>
      <c r="E15" s="145" t="s">
        <v>9</v>
      </c>
      <c r="F15" s="135" t="s">
        <v>77</v>
      </c>
      <c r="G15" s="523">
        <v>90</v>
      </c>
      <c r="H15" s="89"/>
      <c r="I15" s="316">
        <v>18.13</v>
      </c>
      <c r="J15" s="83">
        <v>17.05</v>
      </c>
      <c r="K15" s="86">
        <v>3.69</v>
      </c>
      <c r="L15" s="372">
        <v>240.96</v>
      </c>
      <c r="M15" s="316">
        <v>0.06</v>
      </c>
      <c r="N15" s="83">
        <v>0.13</v>
      </c>
      <c r="O15" s="83">
        <v>1.06</v>
      </c>
      <c r="P15" s="83">
        <v>0</v>
      </c>
      <c r="Q15" s="84">
        <v>0</v>
      </c>
      <c r="R15" s="316">
        <v>17.03</v>
      </c>
      <c r="S15" s="83">
        <v>176.72</v>
      </c>
      <c r="T15" s="83">
        <v>23.18</v>
      </c>
      <c r="U15" s="83">
        <v>2.61</v>
      </c>
      <c r="V15" s="83">
        <v>317</v>
      </c>
      <c r="W15" s="83">
        <v>7.0000000000000001E-3</v>
      </c>
      <c r="X15" s="83">
        <v>3.5E-4</v>
      </c>
      <c r="Y15" s="86">
        <v>0.06</v>
      </c>
    </row>
    <row r="16" spans="2:25" s="16" customFormat="1" ht="38.25" customHeight="1" x14ac:dyDescent="0.25">
      <c r="B16" s="93"/>
      <c r="C16" s="304"/>
      <c r="D16" s="89">
        <v>54</v>
      </c>
      <c r="E16" s="145" t="s">
        <v>45</v>
      </c>
      <c r="F16" s="110" t="s">
        <v>38</v>
      </c>
      <c r="G16" s="442">
        <v>150</v>
      </c>
      <c r="H16" s="145"/>
      <c r="I16" s="238">
        <v>7.2</v>
      </c>
      <c r="J16" s="20">
        <v>5.0999999999999996</v>
      </c>
      <c r="K16" s="46">
        <v>33.9</v>
      </c>
      <c r="L16" s="237">
        <v>210.3</v>
      </c>
      <c r="M16" s="238">
        <v>0.21</v>
      </c>
      <c r="N16" s="20">
        <v>0.11</v>
      </c>
      <c r="O16" s="20">
        <v>0</v>
      </c>
      <c r="P16" s="20">
        <v>0</v>
      </c>
      <c r="Q16" s="21">
        <v>0</v>
      </c>
      <c r="R16" s="238">
        <v>14.55</v>
      </c>
      <c r="S16" s="20">
        <v>208.87</v>
      </c>
      <c r="T16" s="20">
        <v>139.99</v>
      </c>
      <c r="U16" s="20">
        <v>4.68</v>
      </c>
      <c r="V16" s="20">
        <v>273.8</v>
      </c>
      <c r="W16" s="20">
        <v>3.0000000000000001E-3</v>
      </c>
      <c r="X16" s="20">
        <v>5.0000000000000001E-3</v>
      </c>
      <c r="Y16" s="46">
        <v>0.02</v>
      </c>
    </row>
    <row r="17" spans="2:25" s="16" customFormat="1" ht="38.25" customHeight="1" x14ac:dyDescent="0.25">
      <c r="B17" s="93"/>
      <c r="C17" s="304"/>
      <c r="D17" s="89">
        <v>107</v>
      </c>
      <c r="E17" s="145" t="s">
        <v>17</v>
      </c>
      <c r="F17" s="135" t="s">
        <v>109</v>
      </c>
      <c r="G17" s="523">
        <v>200</v>
      </c>
      <c r="H17" s="145"/>
      <c r="I17" s="238">
        <v>0.8</v>
      </c>
      <c r="J17" s="20">
        <v>0.2</v>
      </c>
      <c r="K17" s="46">
        <v>23.2</v>
      </c>
      <c r="L17" s="237">
        <v>94.4</v>
      </c>
      <c r="M17" s="238">
        <v>0.02</v>
      </c>
      <c r="N17" s="20"/>
      <c r="O17" s="20">
        <v>4</v>
      </c>
      <c r="P17" s="20">
        <v>0</v>
      </c>
      <c r="Q17" s="21"/>
      <c r="R17" s="238">
        <v>16</v>
      </c>
      <c r="S17" s="20">
        <v>18</v>
      </c>
      <c r="T17" s="20">
        <v>10</v>
      </c>
      <c r="U17" s="20">
        <v>0.4</v>
      </c>
      <c r="V17" s="20"/>
      <c r="W17" s="20"/>
      <c r="X17" s="20"/>
      <c r="Y17" s="46"/>
    </row>
    <row r="18" spans="2:25" s="16" customFormat="1" ht="38.25" customHeight="1" x14ac:dyDescent="0.25">
      <c r="B18" s="93"/>
      <c r="C18" s="304"/>
      <c r="D18" s="315">
        <v>119</v>
      </c>
      <c r="E18" s="145" t="s">
        <v>13</v>
      </c>
      <c r="F18" s="110" t="s">
        <v>18</v>
      </c>
      <c r="G18" s="523">
        <v>20</v>
      </c>
      <c r="H18" s="89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21">
        <v>0</v>
      </c>
      <c r="R18" s="238">
        <v>7.4</v>
      </c>
      <c r="S18" s="20">
        <v>43.6</v>
      </c>
      <c r="T18" s="20">
        <v>13</v>
      </c>
      <c r="U18" s="20">
        <v>0.56000000000000005</v>
      </c>
      <c r="V18" s="20">
        <v>18.600000000000001</v>
      </c>
      <c r="W18" s="20">
        <v>5.9999999999999995E-4</v>
      </c>
      <c r="X18" s="20">
        <v>1E-3</v>
      </c>
      <c r="Y18" s="46">
        <v>0</v>
      </c>
    </row>
    <row r="19" spans="2:25" s="16" customFormat="1" ht="38.25" customHeight="1" x14ac:dyDescent="0.25">
      <c r="B19" s="93"/>
      <c r="C19" s="304"/>
      <c r="D19" s="89">
        <v>120</v>
      </c>
      <c r="E19" s="145" t="s">
        <v>14</v>
      </c>
      <c r="F19" s="110" t="s">
        <v>43</v>
      </c>
      <c r="G19" s="89">
        <v>20</v>
      </c>
      <c r="H19" s="145"/>
      <c r="I19" s="238">
        <v>1.1399999999999999</v>
      </c>
      <c r="J19" s="20">
        <v>0.22</v>
      </c>
      <c r="K19" s="46">
        <v>7.44</v>
      </c>
      <c r="L19" s="34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38.25" customHeight="1" x14ac:dyDescent="0.25">
      <c r="B20" s="93"/>
      <c r="C20" s="880"/>
      <c r="D20" s="220"/>
      <c r="E20" s="147"/>
      <c r="F20" s="133" t="s">
        <v>20</v>
      </c>
      <c r="G20" s="221">
        <f>G13+G14+G15+G16+G17+G18+G19</f>
        <v>830</v>
      </c>
      <c r="H20" s="147"/>
      <c r="I20" s="147">
        <f t="shared" ref="I20:Y20" si="1">I13+I14+I15+I16+I17+I18+I19</f>
        <v>35.47</v>
      </c>
      <c r="J20" s="32">
        <f t="shared" si="1"/>
        <v>28.91</v>
      </c>
      <c r="K20" s="881">
        <f t="shared" si="1"/>
        <v>104.97999999999999</v>
      </c>
      <c r="L20" s="882">
        <f t="shared" si="1"/>
        <v>824.71999999999991</v>
      </c>
      <c r="M20" s="147">
        <f t="shared" si="1"/>
        <v>0.42000000000000004</v>
      </c>
      <c r="N20" s="32">
        <f t="shared" si="1"/>
        <v>0.34</v>
      </c>
      <c r="O20" s="32">
        <f t="shared" si="1"/>
        <v>35.339999999999996</v>
      </c>
      <c r="P20" s="32">
        <f t="shared" si="1"/>
        <v>100.5</v>
      </c>
      <c r="Q20" s="881">
        <f t="shared" si="1"/>
        <v>0</v>
      </c>
      <c r="R20" s="147">
        <f t="shared" si="1"/>
        <v>118.22</v>
      </c>
      <c r="S20" s="32">
        <f t="shared" si="1"/>
        <v>564.97</v>
      </c>
      <c r="T20" s="32">
        <f t="shared" si="1"/>
        <v>259.15000000000003</v>
      </c>
      <c r="U20" s="32">
        <f t="shared" si="1"/>
        <v>15.780000000000001</v>
      </c>
      <c r="V20" s="32">
        <f t="shared" si="1"/>
        <v>1361.6999999999998</v>
      </c>
      <c r="W20" s="32">
        <f t="shared" si="1"/>
        <v>1.9599999999999999E-2</v>
      </c>
      <c r="X20" s="32">
        <f t="shared" si="1"/>
        <v>8.8500000000000002E-3</v>
      </c>
      <c r="Y20" s="221">
        <f t="shared" si="1"/>
        <v>0.125</v>
      </c>
    </row>
    <row r="21" spans="2:25" s="16" customFormat="1" ht="38.25" customHeight="1" thickBot="1" x14ac:dyDescent="0.3">
      <c r="B21" s="223"/>
      <c r="C21" s="883"/>
      <c r="D21" s="181"/>
      <c r="E21" s="171"/>
      <c r="F21" s="134" t="s">
        <v>21</v>
      </c>
      <c r="G21" s="884"/>
      <c r="H21" s="171"/>
      <c r="I21" s="177"/>
      <c r="J21" s="51"/>
      <c r="K21" s="102"/>
      <c r="L21" s="332">
        <f>L20/23.5</f>
        <v>35.094468085106378</v>
      </c>
      <c r="M21" s="177"/>
      <c r="N21" s="51"/>
      <c r="O21" s="51"/>
      <c r="P21" s="51"/>
      <c r="Q21" s="108"/>
      <c r="R21" s="177"/>
      <c r="S21" s="51"/>
      <c r="T21" s="51"/>
      <c r="U21" s="51"/>
      <c r="V21" s="51"/>
      <c r="W21" s="51"/>
      <c r="X21" s="51"/>
      <c r="Y21" s="102"/>
    </row>
    <row r="22" spans="2:25" x14ac:dyDescent="0.25">
      <c r="B22" s="9"/>
      <c r="C22" s="9"/>
      <c r="D22" s="29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.75" x14ac:dyDescent="0.25">
      <c r="E23" s="11"/>
      <c r="F23" s="25"/>
      <c r="G23" s="26"/>
      <c r="H23" s="11"/>
      <c r="I23" s="11"/>
      <c r="J23" s="11"/>
      <c r="K23" s="11"/>
    </row>
    <row r="24" spans="2:25" x14ac:dyDescent="0.25">
      <c r="E24" s="11"/>
      <c r="F24" s="11"/>
      <c r="G24" s="11"/>
      <c r="H24" s="11"/>
      <c r="I24" s="11"/>
      <c r="J24" s="11"/>
      <c r="K24" s="11"/>
    </row>
    <row r="25" spans="2:25" x14ac:dyDescent="0.25">
      <c r="E25" s="11"/>
      <c r="F25" s="11"/>
      <c r="G25" s="11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I21" sqref="I21:Y21"/>
    </sheetView>
  </sheetViews>
  <sheetFormatPr defaultRowHeight="15" x14ac:dyDescent="0.25"/>
  <cols>
    <col min="2" max="3" width="16.85546875" customWidth="1"/>
    <col min="4" max="4" width="21.855468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28515625" customWidth="1"/>
    <col min="12" max="12" width="22.85546875" customWidth="1"/>
    <col min="13" max="13" width="11.28515625" customWidth="1"/>
    <col min="23" max="23" width="17.42578125" customWidth="1"/>
    <col min="24" max="24" width="12.28515625" customWidth="1"/>
  </cols>
  <sheetData>
    <row r="2" spans="2:26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32">
        <v>5</v>
      </c>
      <c r="I2" s="6"/>
      <c r="L2" s="8"/>
      <c r="M2" s="7"/>
      <c r="N2" s="1"/>
      <c r="O2" s="2"/>
    </row>
    <row r="3" spans="2:26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3">
      <c r="B4" s="892" t="s">
        <v>0</v>
      </c>
      <c r="C4" s="892"/>
      <c r="D4" s="894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901"/>
      <c r="K4" s="902"/>
      <c r="L4" s="895" t="s">
        <v>136</v>
      </c>
      <c r="M4" s="889" t="s">
        <v>23</v>
      </c>
      <c r="N4" s="890"/>
      <c r="O4" s="903"/>
      <c r="P4" s="903"/>
      <c r="Q4" s="904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6" s="16" customFormat="1" ht="48.75" customHeight="1" thickBot="1" x14ac:dyDescent="0.3">
      <c r="B5" s="893"/>
      <c r="C5" s="893"/>
      <c r="D5" s="897"/>
      <c r="E5" s="897"/>
      <c r="F5" s="897"/>
      <c r="G5" s="897"/>
      <c r="H5" s="897"/>
      <c r="I5" s="397" t="s">
        <v>26</v>
      </c>
      <c r="J5" s="743" t="s">
        <v>27</v>
      </c>
      <c r="K5" s="397" t="s">
        <v>28</v>
      </c>
      <c r="L5" s="905"/>
      <c r="M5" s="407" t="s">
        <v>29</v>
      </c>
      <c r="N5" s="69" t="s">
        <v>94</v>
      </c>
      <c r="O5" s="69" t="s">
        <v>30</v>
      </c>
      <c r="P5" s="754" t="s">
        <v>95</v>
      </c>
      <c r="Q5" s="755" t="s">
        <v>96</v>
      </c>
      <c r="R5" s="407" t="s">
        <v>31</v>
      </c>
      <c r="S5" s="69" t="s">
        <v>32</v>
      </c>
      <c r="T5" s="69" t="s">
        <v>33</v>
      </c>
      <c r="U5" s="69" t="s">
        <v>34</v>
      </c>
      <c r="V5" s="69" t="s">
        <v>97</v>
      </c>
      <c r="W5" s="69" t="s">
        <v>98</v>
      </c>
      <c r="X5" s="69" t="s">
        <v>99</v>
      </c>
      <c r="Y5" s="756" t="s">
        <v>100</v>
      </c>
    </row>
    <row r="6" spans="2:26" s="16" customFormat="1" ht="38.25" customHeight="1" x14ac:dyDescent="0.25">
      <c r="B6" s="795" t="s">
        <v>5</v>
      </c>
      <c r="C6" s="817"/>
      <c r="D6" s="131" t="s">
        <v>122</v>
      </c>
      <c r="E6" s="314" t="s">
        <v>17</v>
      </c>
      <c r="F6" s="818" t="s">
        <v>123</v>
      </c>
      <c r="G6" s="131">
        <v>250</v>
      </c>
      <c r="H6" s="554"/>
      <c r="I6" s="290">
        <v>0</v>
      </c>
      <c r="J6" s="49">
        <v>0</v>
      </c>
      <c r="K6" s="50">
        <v>37.5</v>
      </c>
      <c r="L6" s="371">
        <v>150</v>
      </c>
      <c r="M6" s="290"/>
      <c r="N6" s="291"/>
      <c r="O6" s="49"/>
      <c r="P6" s="49"/>
      <c r="Q6" s="50"/>
      <c r="R6" s="290"/>
      <c r="S6" s="49"/>
      <c r="T6" s="49"/>
      <c r="U6" s="49"/>
      <c r="V6" s="49"/>
      <c r="W6" s="49"/>
      <c r="X6" s="49"/>
      <c r="Y6" s="50"/>
    </row>
    <row r="7" spans="2:26" s="16" customFormat="1" ht="39" customHeight="1" x14ac:dyDescent="0.25">
      <c r="B7" s="119"/>
      <c r="C7" s="747"/>
      <c r="D7" s="145">
        <v>78</v>
      </c>
      <c r="E7" s="747" t="s">
        <v>9</v>
      </c>
      <c r="F7" s="749" t="s">
        <v>84</v>
      </c>
      <c r="G7" s="345">
        <v>90</v>
      </c>
      <c r="H7" s="145"/>
      <c r="I7" s="208">
        <v>14.85</v>
      </c>
      <c r="J7" s="15">
        <v>13.32</v>
      </c>
      <c r="K7" s="18">
        <v>5.94</v>
      </c>
      <c r="L7" s="415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6" s="16" customFormat="1" ht="39" customHeight="1" x14ac:dyDescent="0.25">
      <c r="B8" s="91"/>
      <c r="C8" s="634"/>
      <c r="D8" s="144">
        <v>65</v>
      </c>
      <c r="E8" s="748" t="s">
        <v>57</v>
      </c>
      <c r="F8" s="750" t="s">
        <v>49</v>
      </c>
      <c r="G8" s="144">
        <v>150</v>
      </c>
      <c r="H8" s="144"/>
      <c r="I8" s="209">
        <v>6.45</v>
      </c>
      <c r="J8" s="13">
        <v>4.05</v>
      </c>
      <c r="K8" s="23">
        <v>40.200000000000003</v>
      </c>
      <c r="L8" s="251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6" s="16" customFormat="1" ht="39" customHeight="1" x14ac:dyDescent="0.25">
      <c r="B9" s="91"/>
      <c r="C9" s="634"/>
      <c r="D9" s="145">
        <v>160</v>
      </c>
      <c r="E9" s="748" t="s">
        <v>56</v>
      </c>
      <c r="F9" s="751" t="s">
        <v>87</v>
      </c>
      <c r="G9" s="752">
        <v>200</v>
      </c>
      <c r="H9" s="144"/>
      <c r="I9" s="208">
        <v>0.4</v>
      </c>
      <c r="J9" s="15">
        <v>0.6</v>
      </c>
      <c r="K9" s="18">
        <v>17.8</v>
      </c>
      <c r="L9" s="415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6" s="16" customFormat="1" ht="39" customHeight="1" x14ac:dyDescent="0.25">
      <c r="B10" s="91"/>
      <c r="C10" s="634"/>
      <c r="D10" s="251">
        <v>119</v>
      </c>
      <c r="E10" s="634" t="s">
        <v>13</v>
      </c>
      <c r="F10" s="634" t="s">
        <v>50</v>
      </c>
      <c r="G10" s="753">
        <v>20</v>
      </c>
      <c r="H10" s="146"/>
      <c r="I10" s="208">
        <v>1.4</v>
      </c>
      <c r="J10" s="15">
        <v>0.14000000000000001</v>
      </c>
      <c r="K10" s="18">
        <v>8.8000000000000007</v>
      </c>
      <c r="L10" s="415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6" s="16" customFormat="1" ht="39" customHeight="1" x14ac:dyDescent="0.25">
      <c r="B11" s="91"/>
      <c r="C11" s="634"/>
      <c r="D11" s="146">
        <v>120</v>
      </c>
      <c r="E11" s="634" t="s">
        <v>14</v>
      </c>
      <c r="F11" s="634" t="s">
        <v>43</v>
      </c>
      <c r="G11" s="146">
        <v>20</v>
      </c>
      <c r="H11" s="146"/>
      <c r="I11" s="208">
        <v>1.1399999999999999</v>
      </c>
      <c r="J11" s="15">
        <v>0.22</v>
      </c>
      <c r="K11" s="18">
        <v>7.44</v>
      </c>
      <c r="L11" s="41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6" s="16" customFormat="1" ht="39" customHeight="1" x14ac:dyDescent="0.25">
      <c r="B12" s="119"/>
      <c r="C12" s="819"/>
      <c r="D12" s="145"/>
      <c r="E12" s="747"/>
      <c r="F12" s="820" t="s">
        <v>20</v>
      </c>
      <c r="G12" s="234">
        <f>G6+G7+G8+G9+G10+G11</f>
        <v>730</v>
      </c>
      <c r="H12" s="145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497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6" s="16" customFormat="1" ht="39" customHeight="1" thickBot="1" x14ac:dyDescent="0.3">
      <c r="B13" s="120"/>
      <c r="C13" s="821"/>
      <c r="D13" s="171"/>
      <c r="E13" s="816"/>
      <c r="F13" s="822" t="s">
        <v>21</v>
      </c>
      <c r="G13" s="171"/>
      <c r="H13" s="171"/>
      <c r="I13" s="211"/>
      <c r="J13" s="129"/>
      <c r="K13" s="195"/>
      <c r="L13" s="498">
        <f>L12/23.5</f>
        <v>31.454893617021281</v>
      </c>
      <c r="M13" s="211"/>
      <c r="N13" s="129"/>
      <c r="O13" s="129"/>
      <c r="P13" s="129"/>
      <c r="Q13" s="195"/>
      <c r="R13" s="211"/>
      <c r="S13" s="129"/>
      <c r="T13" s="129"/>
      <c r="U13" s="129"/>
      <c r="V13" s="129"/>
      <c r="W13" s="129"/>
      <c r="X13" s="129"/>
      <c r="Y13" s="130"/>
    </row>
    <row r="14" spans="2:26" s="16" customFormat="1" ht="39" customHeight="1" x14ac:dyDescent="0.25">
      <c r="B14" s="119" t="s">
        <v>6</v>
      </c>
      <c r="C14" s="321"/>
      <c r="D14" s="459">
        <v>137</v>
      </c>
      <c r="E14" s="796" t="s">
        <v>19</v>
      </c>
      <c r="F14" s="797" t="s">
        <v>139</v>
      </c>
      <c r="G14" s="798">
        <v>100</v>
      </c>
      <c r="H14" s="789"/>
      <c r="I14" s="799">
        <v>0.8</v>
      </c>
      <c r="J14" s="312">
        <v>0.2</v>
      </c>
      <c r="K14" s="313">
        <v>7.5</v>
      </c>
      <c r="L14" s="395">
        <v>38</v>
      </c>
      <c r="M14" s="364">
        <v>0.06</v>
      </c>
      <c r="N14" s="799">
        <v>0.03</v>
      </c>
      <c r="O14" s="312">
        <v>38</v>
      </c>
      <c r="P14" s="312">
        <v>10</v>
      </c>
      <c r="Q14" s="365">
        <v>0</v>
      </c>
      <c r="R14" s="364">
        <v>35</v>
      </c>
      <c r="S14" s="312">
        <v>17</v>
      </c>
      <c r="T14" s="312">
        <v>11</v>
      </c>
      <c r="U14" s="312">
        <v>0.1</v>
      </c>
      <c r="V14" s="312">
        <v>155</v>
      </c>
      <c r="W14" s="312">
        <v>2.9999999999999997E-4</v>
      </c>
      <c r="X14" s="312">
        <v>1E-4</v>
      </c>
      <c r="Y14" s="365">
        <v>0.15</v>
      </c>
      <c r="Z14" s="34"/>
    </row>
    <row r="15" spans="2:26" s="16" customFormat="1" ht="39" customHeight="1" x14ac:dyDescent="0.25">
      <c r="B15" s="91"/>
      <c r="C15" s="125"/>
      <c r="D15" s="442">
        <v>32</v>
      </c>
      <c r="E15" s="89" t="s">
        <v>8</v>
      </c>
      <c r="F15" s="135" t="s">
        <v>48</v>
      </c>
      <c r="G15" s="518">
        <v>200</v>
      </c>
      <c r="H15" s="145"/>
      <c r="I15" s="214">
        <v>5.88</v>
      </c>
      <c r="J15" s="76">
        <v>8.82</v>
      </c>
      <c r="K15" s="183">
        <v>9.6</v>
      </c>
      <c r="L15" s="315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00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3">
        <v>3.5999999999999997E-2</v>
      </c>
      <c r="Z15" s="34"/>
    </row>
    <row r="16" spans="2:26" s="16" customFormat="1" ht="39" customHeight="1" x14ac:dyDescent="0.25">
      <c r="B16" s="93"/>
      <c r="C16" s="199"/>
      <c r="D16" s="442">
        <v>182</v>
      </c>
      <c r="E16" s="180" t="s">
        <v>9</v>
      </c>
      <c r="F16" s="303" t="s">
        <v>146</v>
      </c>
      <c r="G16" s="725">
        <v>90</v>
      </c>
      <c r="H16" s="112"/>
      <c r="I16" s="184">
        <v>18.61</v>
      </c>
      <c r="J16" s="76">
        <v>5.33</v>
      </c>
      <c r="K16" s="77">
        <v>2.89</v>
      </c>
      <c r="L16" s="186">
        <v>133.04</v>
      </c>
      <c r="M16" s="184">
        <v>0.1</v>
      </c>
      <c r="N16" s="184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3">
        <v>0.65</v>
      </c>
      <c r="Z16" s="34"/>
    </row>
    <row r="17" spans="2:25" s="16" customFormat="1" ht="39" customHeight="1" x14ac:dyDescent="0.25">
      <c r="B17" s="93"/>
      <c r="C17" s="199"/>
      <c r="D17" s="442">
        <v>53</v>
      </c>
      <c r="E17" s="224" t="s">
        <v>57</v>
      </c>
      <c r="F17" s="279" t="s">
        <v>54</v>
      </c>
      <c r="G17" s="88">
        <v>150</v>
      </c>
      <c r="H17" s="113"/>
      <c r="I17" s="72">
        <v>3.3</v>
      </c>
      <c r="J17" s="13">
        <v>4.95</v>
      </c>
      <c r="K17" s="23">
        <v>32.25</v>
      </c>
      <c r="L17" s="114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25">
      <c r="B18" s="93"/>
      <c r="C18" s="199"/>
      <c r="D18" s="445">
        <v>216</v>
      </c>
      <c r="E18" s="109" t="s">
        <v>17</v>
      </c>
      <c r="F18" s="301" t="s">
        <v>107</v>
      </c>
      <c r="G18" s="122">
        <v>200</v>
      </c>
      <c r="H18" s="225"/>
      <c r="I18" s="208">
        <v>0.26</v>
      </c>
      <c r="J18" s="15">
        <v>0</v>
      </c>
      <c r="K18" s="39">
        <v>15.46</v>
      </c>
      <c r="L18" s="217">
        <v>62</v>
      </c>
      <c r="M18" s="238">
        <v>0</v>
      </c>
      <c r="N18" s="20">
        <v>0</v>
      </c>
      <c r="O18" s="20">
        <v>4.4000000000000004</v>
      </c>
      <c r="P18" s="20">
        <v>0</v>
      </c>
      <c r="Q18" s="21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9" customHeight="1" x14ac:dyDescent="0.25">
      <c r="B19" s="93"/>
      <c r="C19" s="199"/>
      <c r="D19" s="124">
        <v>119</v>
      </c>
      <c r="E19" s="150" t="s">
        <v>13</v>
      </c>
      <c r="F19" s="126" t="s">
        <v>50</v>
      </c>
      <c r="G19" s="109">
        <v>45</v>
      </c>
      <c r="H19" s="111"/>
      <c r="I19" s="17">
        <v>3.19</v>
      </c>
      <c r="J19" s="15">
        <v>0.31</v>
      </c>
      <c r="K19" s="18">
        <v>19.89</v>
      </c>
      <c r="L19" s="164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25">
      <c r="B20" s="93"/>
      <c r="C20" s="199"/>
      <c r="D20" s="122">
        <v>120</v>
      </c>
      <c r="E20" s="178" t="s">
        <v>14</v>
      </c>
      <c r="F20" s="185" t="s">
        <v>43</v>
      </c>
      <c r="G20" s="112">
        <v>40</v>
      </c>
      <c r="H20" s="304"/>
      <c r="I20" s="19">
        <v>2.64</v>
      </c>
      <c r="J20" s="20">
        <v>0.48</v>
      </c>
      <c r="K20" s="21">
        <v>16.079999999999998</v>
      </c>
      <c r="L20" s="167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25">
      <c r="B21" s="93"/>
      <c r="C21" s="199"/>
      <c r="D21" s="576"/>
      <c r="E21" s="216"/>
      <c r="F21" s="266" t="s">
        <v>20</v>
      </c>
      <c r="G21" s="271">
        <f>SUM(G14:G20)</f>
        <v>825</v>
      </c>
      <c r="H21" s="111"/>
      <c r="I21" s="24">
        <f t="shared" ref="I21:Y21" si="1">SUM(I14:I20)</f>
        <v>34.68</v>
      </c>
      <c r="J21" s="14">
        <f t="shared" si="1"/>
        <v>20.09</v>
      </c>
      <c r="K21" s="105">
        <f t="shared" si="1"/>
        <v>103.67</v>
      </c>
      <c r="L21" s="324">
        <f t="shared" si="1"/>
        <v>748.8900000000001</v>
      </c>
      <c r="M21" s="24">
        <f t="shared" si="1"/>
        <v>0.35000000000000003</v>
      </c>
      <c r="N21" s="24">
        <f t="shared" si="1"/>
        <v>0.31000000000000005</v>
      </c>
      <c r="O21" s="14">
        <f t="shared" si="1"/>
        <v>45.980000000000004</v>
      </c>
      <c r="P21" s="14">
        <f t="shared" si="1"/>
        <v>191.34</v>
      </c>
      <c r="Q21" s="105">
        <f t="shared" si="1"/>
        <v>0.46</v>
      </c>
      <c r="R21" s="173">
        <f t="shared" si="1"/>
        <v>227.23</v>
      </c>
      <c r="S21" s="14">
        <f t="shared" si="1"/>
        <v>584.12199999999996</v>
      </c>
      <c r="T21" s="14">
        <f t="shared" si="1"/>
        <v>164.47</v>
      </c>
      <c r="U21" s="14">
        <f t="shared" si="1"/>
        <v>5.9</v>
      </c>
      <c r="V21" s="14">
        <f t="shared" si="1"/>
        <v>1017.1600000000001</v>
      </c>
      <c r="W21" s="14">
        <f t="shared" si="1"/>
        <v>0.14800000000000002</v>
      </c>
      <c r="X21" s="14">
        <f t="shared" si="1"/>
        <v>2.8239999999999998E-2</v>
      </c>
      <c r="Y21" s="44">
        <f t="shared" si="1"/>
        <v>0.87300000000000011</v>
      </c>
    </row>
    <row r="22" spans="2:25" s="16" customFormat="1" ht="39" customHeight="1" thickBot="1" x14ac:dyDescent="0.3">
      <c r="B22" s="223"/>
      <c r="C22" s="258"/>
      <c r="D22" s="577"/>
      <c r="E22" s="268"/>
      <c r="F22" s="267" t="s">
        <v>21</v>
      </c>
      <c r="G22" s="268"/>
      <c r="H22" s="258"/>
      <c r="I22" s="257"/>
      <c r="J22" s="40"/>
      <c r="K22" s="259"/>
      <c r="L22" s="169">
        <f>L21/23.5</f>
        <v>31.867659574468089</v>
      </c>
      <c r="M22" s="257"/>
      <c r="N22" s="257"/>
      <c r="O22" s="40"/>
      <c r="P22" s="40"/>
      <c r="Q22" s="259"/>
      <c r="R22" s="260"/>
      <c r="S22" s="40"/>
      <c r="T22" s="40"/>
      <c r="U22" s="40"/>
      <c r="V22" s="40"/>
      <c r="W22" s="40"/>
      <c r="X22" s="40"/>
      <c r="Y22" s="41"/>
    </row>
    <row r="23" spans="2:25" x14ac:dyDescent="0.2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5" x14ac:dyDescent="0.25"/>
  <cols>
    <col min="2" max="3" width="16.8554687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4.5703125" customWidth="1"/>
    <col min="12" max="12" width="22.85546875" customWidth="1"/>
    <col min="13" max="13" width="11.28515625" customWidth="1"/>
    <col min="24" max="24" width="17.42578125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32">
        <v>6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98" t="s">
        <v>23</v>
      </c>
      <c r="N4" s="901"/>
      <c r="O4" s="901"/>
      <c r="P4" s="901"/>
      <c r="Q4" s="902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46.5" thickBot="1" x14ac:dyDescent="0.3">
      <c r="B5" s="893"/>
      <c r="C5" s="893"/>
      <c r="D5" s="896"/>
      <c r="E5" s="893"/>
      <c r="F5" s="893"/>
      <c r="G5" s="893"/>
      <c r="H5" s="893"/>
      <c r="I5" s="417" t="s">
        <v>26</v>
      </c>
      <c r="J5" s="388" t="s">
        <v>27</v>
      </c>
      <c r="K5" s="521" t="s">
        <v>28</v>
      </c>
      <c r="L5" s="896"/>
      <c r="M5" s="407" t="s">
        <v>29</v>
      </c>
      <c r="N5" s="407" t="s">
        <v>94</v>
      </c>
      <c r="O5" s="407" t="s">
        <v>30</v>
      </c>
      <c r="P5" s="414" t="s">
        <v>95</v>
      </c>
      <c r="Q5" s="407" t="s">
        <v>96</v>
      </c>
      <c r="R5" s="407" t="s">
        <v>31</v>
      </c>
      <c r="S5" s="407" t="s">
        <v>32</v>
      </c>
      <c r="T5" s="407" t="s">
        <v>33</v>
      </c>
      <c r="U5" s="407" t="s">
        <v>34</v>
      </c>
      <c r="V5" s="407" t="s">
        <v>97</v>
      </c>
      <c r="W5" s="407" t="s">
        <v>98</v>
      </c>
      <c r="X5" s="407" t="s">
        <v>99</v>
      </c>
      <c r="Y5" s="517" t="s">
        <v>100</v>
      </c>
    </row>
    <row r="6" spans="2:25" s="16" customFormat="1" ht="19.5" customHeight="1" x14ac:dyDescent="0.25">
      <c r="B6" s="560" t="s">
        <v>5</v>
      </c>
      <c r="C6" s="235"/>
      <c r="D6" s="325">
        <v>1</v>
      </c>
      <c r="E6" s="549" t="s">
        <v>19</v>
      </c>
      <c r="F6" s="314" t="s">
        <v>11</v>
      </c>
      <c r="G6" s="131">
        <v>15</v>
      </c>
      <c r="H6" s="554"/>
      <c r="I6" s="290">
        <v>3.48</v>
      </c>
      <c r="J6" s="49">
        <v>4.43</v>
      </c>
      <c r="K6" s="50">
        <v>0</v>
      </c>
      <c r="L6" s="37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25">
      <c r="B7" s="561"/>
      <c r="C7" s="125"/>
      <c r="D7" s="442">
        <v>123</v>
      </c>
      <c r="E7" s="145" t="s">
        <v>55</v>
      </c>
      <c r="F7" s="135" t="s">
        <v>102</v>
      </c>
      <c r="G7" s="198">
        <v>205</v>
      </c>
      <c r="H7" s="89"/>
      <c r="I7" s="316">
        <v>7.17</v>
      </c>
      <c r="J7" s="83">
        <v>7.38</v>
      </c>
      <c r="K7" s="86">
        <v>35.049999999999997</v>
      </c>
      <c r="L7" s="372">
        <v>234.72</v>
      </c>
      <c r="M7" s="275">
        <v>0.08</v>
      </c>
      <c r="N7" s="27">
        <v>0.23</v>
      </c>
      <c r="O7" s="27">
        <v>0.88</v>
      </c>
      <c r="P7" s="27">
        <v>40</v>
      </c>
      <c r="Q7" s="464">
        <v>0.15</v>
      </c>
      <c r="R7" s="275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25">
      <c r="B8" s="570"/>
      <c r="C8" s="178"/>
      <c r="D8" s="122">
        <v>114</v>
      </c>
      <c r="E8" s="109" t="s">
        <v>41</v>
      </c>
      <c r="F8" s="301" t="s">
        <v>47</v>
      </c>
      <c r="G8" s="159">
        <v>200</v>
      </c>
      <c r="H8" s="109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25">
      <c r="B9" s="570"/>
      <c r="C9" s="178"/>
      <c r="D9" s="442" t="s">
        <v>122</v>
      </c>
      <c r="E9" s="89" t="s">
        <v>17</v>
      </c>
      <c r="F9" s="135" t="s">
        <v>134</v>
      </c>
      <c r="G9" s="198">
        <v>200</v>
      </c>
      <c r="H9" s="89"/>
      <c r="I9" s="238">
        <v>5.4</v>
      </c>
      <c r="J9" s="20">
        <v>5</v>
      </c>
      <c r="K9" s="46">
        <v>20.6</v>
      </c>
      <c r="L9" s="237">
        <v>150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25" customHeight="1" x14ac:dyDescent="0.25">
      <c r="B10" s="570"/>
      <c r="C10" s="178"/>
      <c r="D10" s="445">
        <v>121</v>
      </c>
      <c r="E10" s="145" t="s">
        <v>13</v>
      </c>
      <c r="F10" s="110" t="s">
        <v>46</v>
      </c>
      <c r="G10" s="112">
        <v>25</v>
      </c>
      <c r="H10" s="89"/>
      <c r="I10" s="238">
        <v>1.8</v>
      </c>
      <c r="J10" s="20">
        <v>0.68</v>
      </c>
      <c r="K10" s="46">
        <v>12.28</v>
      </c>
      <c r="L10" s="34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25">
      <c r="B11" s="570"/>
      <c r="C11" s="178"/>
      <c r="D11" s="442">
        <v>120</v>
      </c>
      <c r="E11" s="145" t="s">
        <v>14</v>
      </c>
      <c r="F11" s="110" t="s">
        <v>12</v>
      </c>
      <c r="G11" s="112">
        <v>20</v>
      </c>
      <c r="H11" s="89"/>
      <c r="I11" s="238">
        <v>1.1399999999999999</v>
      </c>
      <c r="J11" s="20">
        <v>0.22</v>
      </c>
      <c r="K11" s="46">
        <v>7.44</v>
      </c>
      <c r="L11" s="34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25">
      <c r="B12" s="570"/>
      <c r="C12" s="178"/>
      <c r="D12" s="442"/>
      <c r="E12" s="145"/>
      <c r="F12" s="133" t="s">
        <v>20</v>
      </c>
      <c r="G12" s="231">
        <f>SUM(G6:G11)</f>
        <v>665</v>
      </c>
      <c r="H12" s="89"/>
      <c r="I12" s="175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11">
        <f t="shared" si="0"/>
        <v>583.42999999999995</v>
      </c>
      <c r="M12" s="175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5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3">
      <c r="B13" s="570"/>
      <c r="C13" s="245"/>
      <c r="D13" s="442"/>
      <c r="E13" s="145"/>
      <c r="F13" s="134" t="s">
        <v>21</v>
      </c>
      <c r="G13" s="115"/>
      <c r="H13" s="89"/>
      <c r="I13" s="211"/>
      <c r="J13" s="129"/>
      <c r="K13" s="130"/>
      <c r="L13" s="280">
        <f>L12/23.5</f>
        <v>24.826808510638294</v>
      </c>
      <c r="M13" s="211"/>
      <c r="N13" s="801"/>
      <c r="O13" s="801"/>
      <c r="P13" s="801"/>
      <c r="Q13" s="802"/>
      <c r="R13" s="803"/>
      <c r="S13" s="801"/>
      <c r="T13" s="804"/>
      <c r="U13" s="801"/>
      <c r="V13" s="801"/>
      <c r="W13" s="801"/>
      <c r="X13" s="801"/>
      <c r="Y13" s="805"/>
    </row>
    <row r="14" spans="2:25" s="16" customFormat="1" ht="33.75" customHeight="1" x14ac:dyDescent="0.25">
      <c r="B14" s="560" t="s">
        <v>6</v>
      </c>
      <c r="C14" s="235"/>
      <c r="D14" s="325">
        <v>137</v>
      </c>
      <c r="E14" s="554" t="s">
        <v>19</v>
      </c>
      <c r="F14" s="714" t="s">
        <v>139</v>
      </c>
      <c r="G14" s="793">
        <v>100</v>
      </c>
      <c r="H14" s="131"/>
      <c r="I14" s="291">
        <v>0.8</v>
      </c>
      <c r="J14" s="49">
        <v>0.2</v>
      </c>
      <c r="K14" s="322">
        <v>7.5</v>
      </c>
      <c r="L14" s="794">
        <v>38</v>
      </c>
      <c r="M14" s="290">
        <v>0.06</v>
      </c>
      <c r="N14" s="291">
        <v>0.03</v>
      </c>
      <c r="O14" s="49">
        <v>38</v>
      </c>
      <c r="P14" s="49">
        <v>10</v>
      </c>
      <c r="Q14" s="50">
        <v>0</v>
      </c>
      <c r="R14" s="290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25">
      <c r="B15" s="561"/>
      <c r="C15" s="125"/>
      <c r="D15" s="112">
        <v>237</v>
      </c>
      <c r="E15" s="89" t="s">
        <v>8</v>
      </c>
      <c r="F15" s="135" t="s">
        <v>91</v>
      </c>
      <c r="G15" s="345">
        <v>200</v>
      </c>
      <c r="H15" s="145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25">
      <c r="B16" s="564"/>
      <c r="C16" s="199"/>
      <c r="D16" s="442">
        <v>89</v>
      </c>
      <c r="E16" s="112" t="s">
        <v>9</v>
      </c>
      <c r="F16" s="151" t="s">
        <v>77</v>
      </c>
      <c r="G16" s="198">
        <v>90</v>
      </c>
      <c r="H16" s="89"/>
      <c r="I16" s="214">
        <v>18.13</v>
      </c>
      <c r="J16" s="76">
        <v>17.05</v>
      </c>
      <c r="K16" s="183">
        <v>3.69</v>
      </c>
      <c r="L16" s="315">
        <v>240.96</v>
      </c>
      <c r="M16" s="316">
        <v>0.06</v>
      </c>
      <c r="N16" s="82">
        <v>0.13</v>
      </c>
      <c r="O16" s="83">
        <v>1.06</v>
      </c>
      <c r="P16" s="83">
        <v>0</v>
      </c>
      <c r="Q16" s="84">
        <v>0</v>
      </c>
      <c r="R16" s="316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6">
        <v>0.06</v>
      </c>
    </row>
    <row r="17" spans="2:25" s="16" customFormat="1" ht="33.75" customHeight="1" x14ac:dyDescent="0.25">
      <c r="B17" s="93"/>
      <c r="C17" s="199"/>
      <c r="D17" s="442">
        <v>209</v>
      </c>
      <c r="E17" s="89" t="s">
        <v>57</v>
      </c>
      <c r="F17" s="110" t="s">
        <v>147</v>
      </c>
      <c r="G17" s="89">
        <v>150</v>
      </c>
      <c r="H17" s="112"/>
      <c r="I17" s="184">
        <v>5.77</v>
      </c>
      <c r="J17" s="76">
        <v>5.05</v>
      </c>
      <c r="K17" s="77">
        <v>34.26</v>
      </c>
      <c r="L17" s="186">
        <v>194</v>
      </c>
      <c r="M17" s="184">
        <v>7.0000000000000007E-2</v>
      </c>
      <c r="N17" s="184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06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3">
        <v>0</v>
      </c>
    </row>
    <row r="18" spans="2:25" s="16" customFormat="1" ht="43.5" customHeight="1" x14ac:dyDescent="0.25">
      <c r="B18" s="93"/>
      <c r="C18" s="199"/>
      <c r="D18" s="445">
        <v>216</v>
      </c>
      <c r="E18" s="89" t="s">
        <v>17</v>
      </c>
      <c r="F18" s="135" t="s">
        <v>107</v>
      </c>
      <c r="G18" s="112">
        <v>200</v>
      </c>
      <c r="H18" s="317"/>
      <c r="I18" s="238">
        <v>0.26</v>
      </c>
      <c r="J18" s="20">
        <v>0</v>
      </c>
      <c r="K18" s="46">
        <v>15.46</v>
      </c>
      <c r="L18" s="167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25">
      <c r="B19" s="93"/>
      <c r="C19" s="199"/>
      <c r="D19" s="124">
        <v>119</v>
      </c>
      <c r="E19" s="111" t="s">
        <v>13</v>
      </c>
      <c r="F19" s="538" t="s">
        <v>50</v>
      </c>
      <c r="G19" s="112">
        <v>30</v>
      </c>
      <c r="H19" s="112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25">
      <c r="B20" s="93"/>
      <c r="C20" s="199"/>
      <c r="D20" s="122">
        <v>120</v>
      </c>
      <c r="E20" s="111" t="s">
        <v>14</v>
      </c>
      <c r="F20" s="538" t="s">
        <v>43</v>
      </c>
      <c r="G20" s="112">
        <v>20</v>
      </c>
      <c r="H20" s="112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25">
      <c r="B21" s="93"/>
      <c r="C21" s="199"/>
      <c r="D21" s="576"/>
      <c r="E21" s="197"/>
      <c r="F21" s="153" t="s">
        <v>20</v>
      </c>
      <c r="G21" s="272">
        <f>SUM(G14:G20)</f>
        <v>790</v>
      </c>
      <c r="H21" s="109"/>
      <c r="I21" s="173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76">
        <f>SUM(L14:L20)</f>
        <v>728.02</v>
      </c>
      <c r="M21" s="391">
        <f t="shared" ref="M21:Y21" si="2">SUM(M13:M20)</f>
        <v>0.27</v>
      </c>
      <c r="N21" s="391">
        <f t="shared" si="2"/>
        <v>0.28400000000000003</v>
      </c>
      <c r="O21" s="392">
        <f t="shared" si="2"/>
        <v>53.62</v>
      </c>
      <c r="P21" s="392">
        <f t="shared" si="2"/>
        <v>134.4</v>
      </c>
      <c r="Q21" s="393">
        <f t="shared" si="2"/>
        <v>0.09</v>
      </c>
      <c r="R21" s="391">
        <f t="shared" si="2"/>
        <v>116.69</v>
      </c>
      <c r="S21" s="392">
        <f t="shared" si="2"/>
        <v>447.79999999999995</v>
      </c>
      <c r="T21" s="392">
        <f t="shared" si="2"/>
        <v>148.24</v>
      </c>
      <c r="U21" s="392">
        <f t="shared" si="2"/>
        <v>5.77</v>
      </c>
      <c r="V21" s="392">
        <f t="shared" si="2"/>
        <v>1012.98</v>
      </c>
      <c r="W21" s="392">
        <f t="shared" si="2"/>
        <v>6.0300000000000006E-2</v>
      </c>
      <c r="X21" s="392">
        <f t="shared" si="2"/>
        <v>5.6500000000000005E-3</v>
      </c>
      <c r="Y21" s="448">
        <f t="shared" si="2"/>
        <v>0.24199999999999999</v>
      </c>
    </row>
    <row r="22" spans="2:25" s="16" customFormat="1" ht="33.75" customHeight="1" thickBot="1" x14ac:dyDescent="0.3">
      <c r="B22" s="223"/>
      <c r="C22" s="258"/>
      <c r="D22" s="577"/>
      <c r="E22" s="278"/>
      <c r="F22" s="154" t="s">
        <v>21</v>
      </c>
      <c r="G22" s="278"/>
      <c r="H22" s="539"/>
      <c r="I22" s="540"/>
      <c r="J22" s="542"/>
      <c r="K22" s="543"/>
      <c r="L22" s="277">
        <f>L21/23.5</f>
        <v>30.979574468085104</v>
      </c>
      <c r="M22" s="540"/>
      <c r="N22" s="541"/>
      <c r="O22" s="542"/>
      <c r="P22" s="542"/>
      <c r="Q22" s="584"/>
      <c r="R22" s="540"/>
      <c r="S22" s="542"/>
      <c r="T22" s="542"/>
      <c r="U22" s="542"/>
      <c r="V22" s="542"/>
      <c r="W22" s="542"/>
      <c r="X22" s="542"/>
      <c r="Y22" s="543"/>
    </row>
    <row r="23" spans="2:25" x14ac:dyDescent="0.2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1" customFormat="1" ht="18.75" x14ac:dyDescent="0.25">
      <c r="D24" s="239"/>
      <c r="E24" s="240"/>
      <c r="F24" s="241"/>
      <c r="G24" s="242"/>
      <c r="H24" s="240"/>
      <c r="I24" s="240"/>
      <c r="J24" s="240"/>
      <c r="K24" s="240"/>
    </row>
    <row r="25" spans="2:25" ht="18.75" x14ac:dyDescent="0.25">
      <c r="E25" s="11"/>
      <c r="F25" s="25"/>
      <c r="G25" s="26"/>
      <c r="H25" s="11"/>
      <c r="I25" s="11"/>
      <c r="J25" s="11"/>
      <c r="K25" s="11"/>
    </row>
    <row r="26" spans="2:25" x14ac:dyDescent="0.25">
      <c r="E26" s="11"/>
      <c r="F26" s="11"/>
      <c r="G26" s="11"/>
      <c r="H26" s="11"/>
      <c r="I26" s="11"/>
      <c r="J26" s="11"/>
      <c r="K26" s="11"/>
    </row>
    <row r="27" spans="2:25" x14ac:dyDescent="0.25">
      <c r="E27" s="11"/>
      <c r="F27" s="11"/>
      <c r="G27" s="11"/>
      <c r="H27" s="11"/>
      <c r="I27" s="11"/>
      <c r="J27" s="11"/>
      <c r="K27" s="11"/>
    </row>
    <row r="28" spans="2:25" x14ac:dyDescent="0.25">
      <c r="E28" s="11"/>
      <c r="F28" s="11"/>
      <c r="G28" s="11"/>
      <c r="H28" s="11"/>
      <c r="I28" s="11"/>
      <c r="J28" s="11"/>
      <c r="K28" s="11"/>
    </row>
    <row r="29" spans="2:25" x14ac:dyDescent="0.25">
      <c r="E29" s="11"/>
      <c r="F29" s="11"/>
      <c r="G29" s="11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abSelected="1" zoomScale="70" zoomScaleNormal="70" workbookViewId="0">
      <selection activeCell="E25" sqref="E25"/>
    </sheetView>
  </sheetViews>
  <sheetFormatPr defaultRowHeight="15" x14ac:dyDescent="0.25"/>
  <cols>
    <col min="2" max="2" width="16.85546875" customWidth="1"/>
    <col min="3" max="3" width="11" style="5" customWidth="1"/>
    <col min="4" max="4" width="15.7109375" style="5" customWidth="1"/>
    <col min="5" max="5" width="20.85546875" customWidth="1"/>
    <col min="6" max="6" width="54.28515625" customWidth="1"/>
    <col min="7" max="7" width="13.85546875" customWidth="1"/>
    <col min="8" max="8" width="10.85546875" customWidth="1"/>
    <col min="10" max="10" width="11.28515625" customWidth="1"/>
    <col min="11" max="11" width="12.85546875" customWidth="1"/>
    <col min="12" max="12" width="20.7109375" customWidth="1"/>
    <col min="13" max="13" width="11.28515625" customWidth="1"/>
  </cols>
  <sheetData>
    <row r="2" spans="2:25" ht="23.25" x14ac:dyDescent="0.35">
      <c r="B2" s="531" t="s">
        <v>1</v>
      </c>
      <c r="C2" s="586"/>
      <c r="D2" s="532"/>
      <c r="E2" s="531" t="s">
        <v>3</v>
      </c>
      <c r="F2" s="531"/>
      <c r="G2" s="533" t="s">
        <v>2</v>
      </c>
      <c r="H2" s="532">
        <v>7</v>
      </c>
      <c r="I2" s="6"/>
      <c r="L2" s="8"/>
      <c r="M2" s="7"/>
      <c r="N2" s="1"/>
      <c r="O2" s="2"/>
    </row>
    <row r="3" spans="2:25" ht="15.75" thickBot="1" x14ac:dyDescent="0.3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906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907" t="s">
        <v>22</v>
      </c>
      <c r="J4" s="908"/>
      <c r="K4" s="909"/>
      <c r="L4" s="895" t="s">
        <v>136</v>
      </c>
      <c r="M4" s="885" t="s">
        <v>23</v>
      </c>
      <c r="N4" s="886"/>
      <c r="O4" s="887"/>
      <c r="P4" s="887"/>
      <c r="Q4" s="887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28.5" customHeight="1" thickBot="1" x14ac:dyDescent="0.3">
      <c r="B5" s="893"/>
      <c r="C5" s="897"/>
      <c r="D5" s="896"/>
      <c r="E5" s="893"/>
      <c r="F5" s="893"/>
      <c r="G5" s="893"/>
      <c r="H5" s="893"/>
      <c r="I5" s="397" t="s">
        <v>26</v>
      </c>
      <c r="J5" s="388" t="s">
        <v>27</v>
      </c>
      <c r="K5" s="397" t="s">
        <v>28</v>
      </c>
      <c r="L5" s="896"/>
      <c r="M5" s="407" t="s">
        <v>29</v>
      </c>
      <c r="N5" s="407" t="s">
        <v>94</v>
      </c>
      <c r="O5" s="407" t="s">
        <v>30</v>
      </c>
      <c r="P5" s="414" t="s">
        <v>95</v>
      </c>
      <c r="Q5" s="513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26.45" customHeight="1" x14ac:dyDescent="0.25">
      <c r="B6" s="560" t="s">
        <v>5</v>
      </c>
      <c r="C6" s="807"/>
      <c r="D6" s="325">
        <v>24</v>
      </c>
      <c r="E6" s="261" t="s">
        <v>19</v>
      </c>
      <c r="F6" s="550" t="s">
        <v>90</v>
      </c>
      <c r="G6" s="116">
        <v>150</v>
      </c>
      <c r="H6" s="261"/>
      <c r="I6" s="228">
        <v>0.6</v>
      </c>
      <c r="J6" s="37">
        <v>0</v>
      </c>
      <c r="K6" s="38">
        <v>16.95</v>
      </c>
      <c r="L6" s="274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4">
        <v>1.4999999999999999E-2</v>
      </c>
    </row>
    <row r="7" spans="2:25" s="16" customFormat="1" ht="36" customHeight="1" x14ac:dyDescent="0.25">
      <c r="B7" s="570"/>
      <c r="C7" s="103"/>
      <c r="D7" s="442">
        <v>270</v>
      </c>
      <c r="E7" s="442" t="s">
        <v>9</v>
      </c>
      <c r="F7" s="303" t="s">
        <v>124</v>
      </c>
      <c r="G7" s="518">
        <v>90</v>
      </c>
      <c r="H7" s="145"/>
      <c r="I7" s="316">
        <v>24.03</v>
      </c>
      <c r="J7" s="83">
        <v>19.829999999999998</v>
      </c>
      <c r="K7" s="86">
        <v>1.61</v>
      </c>
      <c r="L7" s="37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25">
      <c r="B8" s="570"/>
      <c r="C8" s="103"/>
      <c r="D8" s="112">
        <v>53</v>
      </c>
      <c r="E8" s="88" t="s">
        <v>57</v>
      </c>
      <c r="F8" s="279" t="s">
        <v>54</v>
      </c>
      <c r="G8" s="88">
        <v>150</v>
      </c>
      <c r="H8" s="113"/>
      <c r="I8" s="72">
        <v>3.3</v>
      </c>
      <c r="J8" s="13">
        <v>4.95</v>
      </c>
      <c r="K8" s="23">
        <v>32.25</v>
      </c>
      <c r="L8" s="114">
        <v>186.45</v>
      </c>
      <c r="M8" s="72">
        <v>0.03</v>
      </c>
      <c r="N8" s="72">
        <v>0.03</v>
      </c>
      <c r="O8" s="13">
        <v>0</v>
      </c>
      <c r="P8" s="13">
        <v>18.899999999999999</v>
      </c>
      <c r="Q8" s="23">
        <v>0.08</v>
      </c>
      <c r="R8" s="209">
        <v>4.95</v>
      </c>
      <c r="S8" s="13">
        <v>79.83</v>
      </c>
      <c r="T8" s="31">
        <v>26.52</v>
      </c>
      <c r="U8" s="13">
        <v>0.53</v>
      </c>
      <c r="V8" s="13">
        <v>0.52</v>
      </c>
      <c r="W8" s="13">
        <v>0</v>
      </c>
      <c r="X8" s="13">
        <v>8.0000000000000002E-3</v>
      </c>
      <c r="Y8" s="43">
        <v>2.7E-2</v>
      </c>
    </row>
    <row r="9" spans="2:25" s="34" customFormat="1" ht="33" customHeight="1" x14ac:dyDescent="0.25">
      <c r="B9" s="570"/>
      <c r="C9" s="103"/>
      <c r="D9" s="442">
        <v>95</v>
      </c>
      <c r="E9" s="88" t="s">
        <v>17</v>
      </c>
      <c r="F9" s="320" t="s">
        <v>115</v>
      </c>
      <c r="G9" s="529">
        <v>200</v>
      </c>
      <c r="H9" s="144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25">
      <c r="B10" s="570"/>
      <c r="C10" s="103"/>
      <c r="D10" s="445">
        <v>119</v>
      </c>
      <c r="E10" s="111" t="s">
        <v>13</v>
      </c>
      <c r="F10" s="553" t="s">
        <v>50</v>
      </c>
      <c r="G10" s="159">
        <v>20</v>
      </c>
      <c r="H10" s="109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25">
      <c r="B11" s="570"/>
      <c r="C11" s="103"/>
      <c r="D11" s="442">
        <v>120</v>
      </c>
      <c r="E11" s="109" t="s">
        <v>14</v>
      </c>
      <c r="F11" s="553" t="s">
        <v>12</v>
      </c>
      <c r="G11" s="111">
        <v>20</v>
      </c>
      <c r="H11" s="109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25">
      <c r="B12" s="570"/>
      <c r="C12" s="103"/>
      <c r="D12" s="442"/>
      <c r="E12" s="89"/>
      <c r="F12" s="133" t="s">
        <v>20</v>
      </c>
      <c r="G12" s="231">
        <f>SUM(G6:G11)</f>
        <v>630</v>
      </c>
      <c r="H12" s="89"/>
      <c r="I12" s="175">
        <f t="shared" ref="I12:Y12" si="0">SUM(I6:I11)</f>
        <v>30.470000000000002</v>
      </c>
      <c r="J12" s="32">
        <f t="shared" si="0"/>
        <v>25.139999999999997</v>
      </c>
      <c r="K12" s="67">
        <f t="shared" si="0"/>
        <v>87.25</v>
      </c>
      <c r="L12" s="358">
        <f t="shared" si="0"/>
        <v>700.28</v>
      </c>
      <c r="M12" s="175">
        <f t="shared" si="0"/>
        <v>0.27</v>
      </c>
      <c r="N12" s="32">
        <f t="shared" si="0"/>
        <v>0.36000000000000004</v>
      </c>
      <c r="O12" s="32">
        <f t="shared" si="0"/>
        <v>24.43</v>
      </c>
      <c r="P12" s="32">
        <f t="shared" si="0"/>
        <v>138.1</v>
      </c>
      <c r="Q12" s="67">
        <f t="shared" si="0"/>
        <v>1.05</v>
      </c>
      <c r="R12" s="33">
        <f t="shared" si="0"/>
        <v>66.760000000000005</v>
      </c>
      <c r="S12" s="32">
        <f t="shared" si="0"/>
        <v>357.14000000000004</v>
      </c>
      <c r="T12" s="32">
        <f t="shared" si="0"/>
        <v>86.18</v>
      </c>
      <c r="U12" s="32">
        <f t="shared" si="0"/>
        <v>6.5200000000000005</v>
      </c>
      <c r="V12" s="32">
        <f t="shared" si="0"/>
        <v>810.37</v>
      </c>
      <c r="W12" s="32">
        <f t="shared" si="0"/>
        <v>1.098E-2</v>
      </c>
      <c r="X12" s="32">
        <f t="shared" si="0"/>
        <v>1.179E-2</v>
      </c>
      <c r="Y12" s="67">
        <f t="shared" si="0"/>
        <v>0.214</v>
      </c>
    </row>
    <row r="13" spans="2:25" s="34" customFormat="1" ht="28.5" customHeight="1" thickBot="1" x14ac:dyDescent="0.3">
      <c r="B13" s="585"/>
      <c r="C13" s="104"/>
      <c r="D13" s="230"/>
      <c r="E13" s="181"/>
      <c r="F13" s="374" t="s">
        <v>21</v>
      </c>
      <c r="G13" s="115"/>
      <c r="H13" s="181"/>
      <c r="I13" s="226"/>
      <c r="J13" s="227"/>
      <c r="K13" s="385"/>
      <c r="L13" s="280">
        <f>L12/23.5</f>
        <v>29.799148936170212</v>
      </c>
      <c r="M13" s="226"/>
      <c r="N13" s="227"/>
      <c r="O13" s="227"/>
      <c r="P13" s="227"/>
      <c r="Q13" s="385"/>
      <c r="R13" s="390"/>
      <c r="S13" s="227"/>
      <c r="T13" s="227"/>
      <c r="U13" s="227"/>
      <c r="V13" s="227"/>
      <c r="W13" s="227"/>
      <c r="X13" s="227"/>
      <c r="Y13" s="385"/>
    </row>
    <row r="14" spans="2:25" s="16" customFormat="1" ht="33.75" customHeight="1" x14ac:dyDescent="0.25">
      <c r="B14" s="535" t="s">
        <v>6</v>
      </c>
      <c r="C14" s="808"/>
      <c r="D14" s="131">
        <v>172</v>
      </c>
      <c r="E14" s="760" t="s">
        <v>19</v>
      </c>
      <c r="F14" s="763" t="s">
        <v>145</v>
      </c>
      <c r="G14" s="761">
        <v>60</v>
      </c>
      <c r="H14" s="246"/>
      <c r="I14" s="249">
        <v>1.86</v>
      </c>
      <c r="J14" s="79">
        <v>0.12</v>
      </c>
      <c r="K14" s="449">
        <v>4.26</v>
      </c>
      <c r="L14" s="248">
        <v>24.6</v>
      </c>
      <c r="M14" s="249">
        <v>0.06</v>
      </c>
      <c r="N14" s="79">
        <v>0.11</v>
      </c>
      <c r="O14" s="79">
        <v>6</v>
      </c>
      <c r="P14" s="79">
        <v>1.2</v>
      </c>
      <c r="Q14" s="449">
        <v>0</v>
      </c>
      <c r="R14" s="249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25">
      <c r="B15" s="128"/>
      <c r="C15" s="329"/>
      <c r="D15" s="112">
        <v>31</v>
      </c>
      <c r="E15" s="145" t="s">
        <v>8</v>
      </c>
      <c r="F15" s="303" t="s">
        <v>69</v>
      </c>
      <c r="G15" s="523">
        <v>200</v>
      </c>
      <c r="H15" s="89"/>
      <c r="I15" s="214">
        <v>5.75</v>
      </c>
      <c r="J15" s="76">
        <v>8.7899999999999991</v>
      </c>
      <c r="K15" s="77">
        <v>8.75</v>
      </c>
      <c r="L15" s="186">
        <v>138.04</v>
      </c>
      <c r="M15" s="214">
        <v>0.04</v>
      </c>
      <c r="N15" s="184">
        <v>7.0000000000000007E-2</v>
      </c>
      <c r="O15" s="76">
        <v>5.25</v>
      </c>
      <c r="P15" s="76">
        <v>130</v>
      </c>
      <c r="Q15" s="183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3">
        <v>0.03</v>
      </c>
    </row>
    <row r="16" spans="2:25" s="16" customFormat="1" ht="33.75" customHeight="1" x14ac:dyDescent="0.25">
      <c r="B16" s="536"/>
      <c r="C16" s="329"/>
      <c r="D16" s="112">
        <v>85</v>
      </c>
      <c r="E16" s="145" t="s">
        <v>9</v>
      </c>
      <c r="F16" s="135" t="s">
        <v>119</v>
      </c>
      <c r="G16" s="523">
        <v>90</v>
      </c>
      <c r="H16" s="89"/>
      <c r="I16" s="214">
        <v>13.81</v>
      </c>
      <c r="J16" s="76">
        <v>7.8</v>
      </c>
      <c r="K16" s="77">
        <v>7.21</v>
      </c>
      <c r="L16" s="186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3">
        <v>0</v>
      </c>
    </row>
    <row r="17" spans="2:25" s="16" customFormat="1" ht="33.75" customHeight="1" x14ac:dyDescent="0.25">
      <c r="B17" s="536"/>
      <c r="C17" s="420" t="s">
        <v>66</v>
      </c>
      <c r="D17" s="161">
        <v>51</v>
      </c>
      <c r="E17" s="161" t="s">
        <v>57</v>
      </c>
      <c r="F17" s="263" t="s">
        <v>125</v>
      </c>
      <c r="G17" s="452">
        <v>150</v>
      </c>
      <c r="H17" s="157"/>
      <c r="I17" s="343">
        <v>3.3</v>
      </c>
      <c r="J17" s="74">
        <v>3.9</v>
      </c>
      <c r="K17" s="377">
        <v>25.65</v>
      </c>
      <c r="L17" s="427">
        <v>151.35</v>
      </c>
      <c r="M17" s="343">
        <v>0.15</v>
      </c>
      <c r="N17" s="74">
        <v>0.09</v>
      </c>
      <c r="O17" s="74">
        <v>21</v>
      </c>
      <c r="P17" s="74">
        <v>0</v>
      </c>
      <c r="Q17" s="377">
        <v>0</v>
      </c>
      <c r="R17" s="34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44">
        <v>4.4999999999999998E-2</v>
      </c>
    </row>
    <row r="18" spans="2:25" s="16" customFormat="1" ht="33.75" customHeight="1" x14ac:dyDescent="0.25">
      <c r="B18" s="536"/>
      <c r="C18" s="419" t="s">
        <v>65</v>
      </c>
      <c r="D18" s="424">
        <v>50</v>
      </c>
      <c r="E18" s="424" t="s">
        <v>57</v>
      </c>
      <c r="F18" s="739" t="s">
        <v>104</v>
      </c>
      <c r="G18" s="717">
        <v>150</v>
      </c>
      <c r="H18" s="156"/>
      <c r="I18" s="623">
        <v>3.3</v>
      </c>
      <c r="J18" s="619">
        <v>7.8</v>
      </c>
      <c r="K18" s="620">
        <v>22.35</v>
      </c>
      <c r="L18" s="624">
        <v>173.1</v>
      </c>
      <c r="M18" s="269">
        <v>0.14000000000000001</v>
      </c>
      <c r="N18" s="59">
        <v>0.12</v>
      </c>
      <c r="O18" s="59">
        <v>18.149999999999999</v>
      </c>
      <c r="P18" s="59">
        <v>21.6</v>
      </c>
      <c r="Q18" s="98">
        <v>0.1</v>
      </c>
      <c r="R18" s="269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25">
      <c r="B19" s="536"/>
      <c r="C19" s="329"/>
      <c r="D19" s="112">
        <v>95</v>
      </c>
      <c r="E19" s="144" t="s">
        <v>17</v>
      </c>
      <c r="F19" s="320" t="s">
        <v>116</v>
      </c>
      <c r="G19" s="529">
        <v>200</v>
      </c>
      <c r="H19" s="145"/>
      <c r="I19" s="238">
        <v>0</v>
      </c>
      <c r="J19" s="20">
        <v>0</v>
      </c>
      <c r="K19" s="21">
        <v>20</v>
      </c>
      <c r="L19" s="167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25">
      <c r="B20" s="536"/>
      <c r="C20" s="329"/>
      <c r="D20" s="186">
        <v>119</v>
      </c>
      <c r="E20" s="145" t="s">
        <v>13</v>
      </c>
      <c r="F20" s="110" t="s">
        <v>50</v>
      </c>
      <c r="G20" s="109">
        <v>45</v>
      </c>
      <c r="H20" s="111"/>
      <c r="I20" s="17">
        <v>3.19</v>
      </c>
      <c r="J20" s="15">
        <v>0.31</v>
      </c>
      <c r="K20" s="18">
        <v>19.89</v>
      </c>
      <c r="L20" s="164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25">
      <c r="B21" s="536"/>
      <c r="C21" s="329"/>
      <c r="D21" s="112">
        <v>120</v>
      </c>
      <c r="E21" s="146" t="s">
        <v>14</v>
      </c>
      <c r="F21" s="553" t="s">
        <v>43</v>
      </c>
      <c r="G21" s="112">
        <v>40</v>
      </c>
      <c r="H21" s="304"/>
      <c r="I21" s="19">
        <v>2.64</v>
      </c>
      <c r="J21" s="20">
        <v>0.48</v>
      </c>
      <c r="K21" s="21">
        <v>16.079999999999998</v>
      </c>
      <c r="L21" s="167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25">
      <c r="B22" s="536"/>
      <c r="C22" s="419" t="s">
        <v>65</v>
      </c>
      <c r="D22" s="204"/>
      <c r="E22" s="404"/>
      <c r="F22" s="348" t="s">
        <v>20</v>
      </c>
      <c r="G22" s="630">
        <f>G14+G15+G16+G18+G19+G20+G21</f>
        <v>785</v>
      </c>
      <c r="H22" s="399"/>
      <c r="I22" s="757">
        <f t="shared" ref="I22:Y22" si="1">I14+I15+I16+I18+I19+I20+I21</f>
        <v>30.550000000000004</v>
      </c>
      <c r="J22" s="59">
        <f t="shared" si="1"/>
        <v>25.299999999999997</v>
      </c>
      <c r="K22" s="710">
        <f t="shared" si="1"/>
        <v>98.54</v>
      </c>
      <c r="L22" s="700">
        <f t="shared" si="1"/>
        <v>757.67000000000007</v>
      </c>
      <c r="M22" s="757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758">
        <f t="shared" si="1"/>
        <v>2.09</v>
      </c>
      <c r="R22" s="710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758">
        <f t="shared" si="1"/>
        <v>0.10199999999999999</v>
      </c>
    </row>
    <row r="23" spans="2:25" s="16" customFormat="1" ht="33.75" customHeight="1" x14ac:dyDescent="0.25">
      <c r="B23" s="536"/>
      <c r="C23" s="419" t="s">
        <v>65</v>
      </c>
      <c r="D23" s="204"/>
      <c r="E23" s="404"/>
      <c r="F23" s="348" t="s">
        <v>21</v>
      </c>
      <c r="G23" s="630"/>
      <c r="H23" s="399"/>
      <c r="I23" s="757"/>
      <c r="J23" s="59"/>
      <c r="K23" s="710"/>
      <c r="L23" s="700">
        <f>L22/23.5</f>
        <v>32.241276595744687</v>
      </c>
      <c r="M23" s="757"/>
      <c r="N23" s="59"/>
      <c r="O23" s="59"/>
      <c r="P23" s="59"/>
      <c r="Q23" s="758"/>
      <c r="R23" s="710"/>
      <c r="S23" s="59"/>
      <c r="T23" s="59"/>
      <c r="U23" s="59"/>
      <c r="V23" s="59"/>
      <c r="W23" s="59"/>
      <c r="X23" s="59"/>
      <c r="Y23" s="758"/>
    </row>
    <row r="24" spans="2:25" s="16" customFormat="1" ht="33.75" customHeight="1" x14ac:dyDescent="0.25">
      <c r="B24" s="536"/>
      <c r="C24" s="420" t="s">
        <v>66</v>
      </c>
      <c r="D24" s="205"/>
      <c r="E24" s="548"/>
      <c r="F24" s="352" t="s">
        <v>20</v>
      </c>
      <c r="G24" s="455">
        <f>G14+G15+G16+G17+G19+G20+G21</f>
        <v>785</v>
      </c>
      <c r="H24" s="254"/>
      <c r="I24" s="381">
        <f t="shared" ref="I24:Y24" si="2">I14+I15+I16+I17+I19+I20+I21</f>
        <v>30.550000000000004</v>
      </c>
      <c r="J24" s="366">
        <f t="shared" si="2"/>
        <v>21.399999999999995</v>
      </c>
      <c r="K24" s="455">
        <f t="shared" si="2"/>
        <v>101.84</v>
      </c>
      <c r="L24" s="702">
        <f t="shared" si="2"/>
        <v>735.92000000000007</v>
      </c>
      <c r="M24" s="381">
        <f t="shared" si="2"/>
        <v>0.65000000000000013</v>
      </c>
      <c r="N24" s="366">
        <f t="shared" si="2"/>
        <v>1.7900000000000003</v>
      </c>
      <c r="O24" s="366">
        <f t="shared" si="2"/>
        <v>45.58</v>
      </c>
      <c r="P24" s="366">
        <f t="shared" si="2"/>
        <v>214.32</v>
      </c>
      <c r="Q24" s="455">
        <f t="shared" si="2"/>
        <v>1.99</v>
      </c>
      <c r="R24" s="381">
        <f t="shared" si="2"/>
        <v>101.84</v>
      </c>
      <c r="S24" s="366">
        <f t="shared" si="2"/>
        <v>567.56999999999994</v>
      </c>
      <c r="T24" s="366">
        <f t="shared" si="2"/>
        <v>124.33</v>
      </c>
      <c r="U24" s="366">
        <f t="shared" si="2"/>
        <v>10.65</v>
      </c>
      <c r="V24" s="366">
        <f t="shared" si="2"/>
        <v>1853.4499999999998</v>
      </c>
      <c r="W24" s="366">
        <f t="shared" si="2"/>
        <v>2.2249999999999999E-2</v>
      </c>
      <c r="X24" s="366">
        <f t="shared" si="2"/>
        <v>7.7299999999999994E-2</v>
      </c>
      <c r="Y24" s="455">
        <f t="shared" si="2"/>
        <v>0.105</v>
      </c>
    </row>
    <row r="25" spans="2:25" s="16" customFormat="1" ht="33.75" customHeight="1" thickBot="1" x14ac:dyDescent="0.3">
      <c r="B25" s="512"/>
      <c r="C25" s="420" t="s">
        <v>66</v>
      </c>
      <c r="D25" s="160"/>
      <c r="E25" s="471"/>
      <c r="F25" s="353" t="s">
        <v>21</v>
      </c>
      <c r="G25" s="762"/>
      <c r="H25" s="143"/>
      <c r="I25" s="354"/>
      <c r="J25" s="355"/>
      <c r="K25" s="384"/>
      <c r="L25" s="703">
        <f>L24/23.5</f>
        <v>31.315744680851068</v>
      </c>
      <c r="M25" s="354"/>
      <c r="N25" s="355"/>
      <c r="O25" s="355"/>
      <c r="P25" s="355"/>
      <c r="Q25" s="384"/>
      <c r="R25" s="354"/>
      <c r="S25" s="355"/>
      <c r="T25" s="355"/>
      <c r="U25" s="355"/>
      <c r="V25" s="355"/>
      <c r="W25" s="355"/>
      <c r="X25" s="355"/>
      <c r="Y25" s="356"/>
    </row>
    <row r="26" spans="2:25" x14ac:dyDescent="0.2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.75" x14ac:dyDescent="0.25">
      <c r="E27" s="11"/>
      <c r="F27" s="25"/>
      <c r="G27" s="26"/>
      <c r="H27" s="11"/>
      <c r="I27" s="11"/>
      <c r="J27" s="11"/>
      <c r="K27" s="11"/>
    </row>
    <row r="28" spans="2:25" ht="18.75" x14ac:dyDescent="0.25">
      <c r="B28" s="409" t="s">
        <v>58</v>
      </c>
      <c r="C28" s="100"/>
      <c r="D28" s="410"/>
      <c r="E28" s="411"/>
      <c r="F28" s="25"/>
      <c r="G28" s="26"/>
      <c r="H28" s="11"/>
      <c r="I28" s="11"/>
      <c r="J28" s="11"/>
      <c r="K28" s="11"/>
    </row>
    <row r="29" spans="2:25" ht="18.75" x14ac:dyDescent="0.25">
      <c r="B29" s="412" t="s">
        <v>59</v>
      </c>
      <c r="C29" s="101"/>
      <c r="D29" s="413"/>
      <c r="E29" s="413"/>
      <c r="F29" s="25"/>
      <c r="G29" s="26"/>
      <c r="H29" s="11"/>
      <c r="I29" s="11"/>
      <c r="J29" s="11"/>
      <c r="K29" s="11"/>
    </row>
    <row r="30" spans="2:25" x14ac:dyDescent="0.25">
      <c r="E30" s="11"/>
      <c r="F30" s="11"/>
      <c r="G30" s="11"/>
      <c r="H30" s="11"/>
      <c r="I30" s="11"/>
      <c r="J30" s="11"/>
      <c r="K30" s="11"/>
    </row>
    <row r="31" spans="2:25" x14ac:dyDescent="0.25">
      <c r="E31" s="11"/>
      <c r="F31" s="11"/>
      <c r="G31" s="11"/>
      <c r="H31" s="11"/>
      <c r="I31" s="11"/>
      <c r="J31" s="11"/>
      <c r="K31" s="11"/>
    </row>
    <row r="32" spans="2:25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  <row r="34" spans="5:11" x14ac:dyDescent="0.25">
      <c r="E34" s="11"/>
      <c r="F34" s="11"/>
      <c r="G34" s="11"/>
      <c r="H34" s="11"/>
      <c r="I34" s="11"/>
      <c r="J34" s="11"/>
      <c r="K34" s="11"/>
    </row>
    <row r="35" spans="5:11" x14ac:dyDescent="0.25">
      <c r="E35" s="11"/>
      <c r="F35" s="11"/>
      <c r="G35" s="11"/>
      <c r="H35" s="11"/>
      <c r="I35" s="11"/>
      <c r="J35" s="11"/>
      <c r="K35" s="11"/>
    </row>
    <row r="36" spans="5:11" x14ac:dyDescent="0.2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I14" sqref="I14:Y14"/>
    </sheetView>
  </sheetViews>
  <sheetFormatPr defaultRowHeight="15" x14ac:dyDescent="0.25"/>
  <cols>
    <col min="2" max="3" width="21.5703125" customWidth="1"/>
    <col min="4" max="4" width="15.7109375" style="5" customWidth="1"/>
    <col min="5" max="5" width="25.85546875" customWidth="1"/>
    <col min="6" max="6" width="57.85546875" customWidth="1"/>
    <col min="7" max="7" width="16.28515625" customWidth="1"/>
    <col min="8" max="8" width="10.85546875" customWidth="1"/>
    <col min="10" max="10" width="11.28515625" customWidth="1"/>
    <col min="11" max="11" width="15.7109375" customWidth="1"/>
    <col min="12" max="12" width="22.5703125" customWidth="1"/>
    <col min="13" max="13" width="11.28515625" customWidth="1"/>
    <col min="17" max="17" width="9.140625" customWidth="1"/>
    <col min="23" max="24" width="11.140625" bestFit="1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59">
        <v>8</v>
      </c>
      <c r="I2" s="6"/>
      <c r="L2" s="8"/>
      <c r="M2" s="7"/>
      <c r="N2" s="1"/>
      <c r="O2" s="2"/>
    </row>
    <row r="3" spans="2:25" ht="15.75" thickBot="1" x14ac:dyDescent="0.3">
      <c r="B3" s="587"/>
      <c r="C3" s="587"/>
      <c r="D3" s="586"/>
      <c r="E3" s="587"/>
      <c r="F3" s="587"/>
      <c r="G3" s="587"/>
      <c r="H3" s="587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903"/>
      <c r="Q4" s="888"/>
      <c r="R4" s="889" t="s">
        <v>24</v>
      </c>
      <c r="S4" s="890"/>
      <c r="T4" s="890"/>
      <c r="U4" s="890"/>
      <c r="V4" s="890"/>
      <c r="W4" s="890"/>
      <c r="X4" s="890"/>
      <c r="Y4" s="891"/>
    </row>
    <row r="5" spans="2:25" s="16" customFormat="1" ht="50.25" customHeight="1" thickBot="1" x14ac:dyDescent="0.3">
      <c r="B5" s="893"/>
      <c r="C5" s="897"/>
      <c r="D5" s="896"/>
      <c r="E5" s="897"/>
      <c r="F5" s="897"/>
      <c r="G5" s="897"/>
      <c r="H5" s="897"/>
      <c r="I5" s="397" t="s">
        <v>26</v>
      </c>
      <c r="J5" s="388" t="s">
        <v>27</v>
      </c>
      <c r="K5" s="397" t="s">
        <v>28</v>
      </c>
      <c r="L5" s="905"/>
      <c r="M5" s="407" t="s">
        <v>29</v>
      </c>
      <c r="N5" s="407" t="s">
        <v>94</v>
      </c>
      <c r="O5" s="513" t="s">
        <v>30</v>
      </c>
      <c r="P5" s="652" t="s">
        <v>95</v>
      </c>
      <c r="Q5" s="68" t="s">
        <v>96</v>
      </c>
      <c r="R5" s="407" t="s">
        <v>31</v>
      </c>
      <c r="S5" s="407" t="s">
        <v>32</v>
      </c>
      <c r="T5" s="407" t="s">
        <v>33</v>
      </c>
      <c r="U5" s="407" t="s">
        <v>34</v>
      </c>
      <c r="V5" s="407" t="s">
        <v>97</v>
      </c>
      <c r="W5" s="407" t="s">
        <v>98</v>
      </c>
      <c r="X5" s="407" t="s">
        <v>99</v>
      </c>
      <c r="Y5" s="517" t="s">
        <v>100</v>
      </c>
    </row>
    <row r="6" spans="2:25" s="16" customFormat="1" ht="38.25" customHeight="1" x14ac:dyDescent="0.25">
      <c r="B6" s="809" t="s">
        <v>5</v>
      </c>
      <c r="C6" s="744"/>
      <c r="D6" s="116" t="s">
        <v>42</v>
      </c>
      <c r="E6" s="261" t="s">
        <v>19</v>
      </c>
      <c r="F6" s="323" t="s">
        <v>39</v>
      </c>
      <c r="G6" s="261">
        <v>17</v>
      </c>
      <c r="H6" s="838"/>
      <c r="I6" s="228">
        <v>1.7</v>
      </c>
      <c r="J6" s="37">
        <v>4.42</v>
      </c>
      <c r="K6" s="38">
        <v>0.85</v>
      </c>
      <c r="L6" s="274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25">
      <c r="B7" s="809"/>
      <c r="C7" s="178"/>
      <c r="D7" s="89">
        <v>75</v>
      </c>
      <c r="E7" s="145" t="s">
        <v>9</v>
      </c>
      <c r="F7" s="110" t="s">
        <v>103</v>
      </c>
      <c r="G7" s="89">
        <v>90</v>
      </c>
      <c r="H7" s="145"/>
      <c r="I7" s="208">
        <v>12.42</v>
      </c>
      <c r="J7" s="15">
        <v>2.88</v>
      </c>
      <c r="K7" s="39">
        <v>4.59</v>
      </c>
      <c r="L7" s="217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25">
      <c r="B8" s="570"/>
      <c r="C8" s="103"/>
      <c r="D8" s="89">
        <v>226</v>
      </c>
      <c r="E8" s="145" t="s">
        <v>57</v>
      </c>
      <c r="F8" s="135" t="s">
        <v>121</v>
      </c>
      <c r="G8" s="518">
        <v>150</v>
      </c>
      <c r="H8" s="145"/>
      <c r="I8" s="238">
        <v>3.3</v>
      </c>
      <c r="J8" s="20">
        <v>3.9</v>
      </c>
      <c r="K8" s="46">
        <v>25.6</v>
      </c>
      <c r="L8" s="237">
        <v>151.35</v>
      </c>
      <c r="M8" s="238">
        <v>0.15</v>
      </c>
      <c r="N8" s="20">
        <v>0.11</v>
      </c>
      <c r="O8" s="20">
        <v>21</v>
      </c>
      <c r="P8" s="20">
        <v>15.3</v>
      </c>
      <c r="Q8" s="21">
        <v>0.06</v>
      </c>
      <c r="R8" s="238">
        <v>14.01</v>
      </c>
      <c r="S8" s="20">
        <v>78.63</v>
      </c>
      <c r="T8" s="20">
        <v>29.37</v>
      </c>
      <c r="U8" s="20">
        <v>1.32</v>
      </c>
      <c r="V8" s="20">
        <v>805.4</v>
      </c>
      <c r="W8" s="20">
        <v>0.02</v>
      </c>
      <c r="X8" s="20">
        <v>0</v>
      </c>
      <c r="Y8" s="46">
        <v>0.05</v>
      </c>
    </row>
    <row r="9" spans="2:25" s="34" customFormat="1" ht="37.5" customHeight="1" x14ac:dyDescent="0.25">
      <c r="B9" s="570"/>
      <c r="C9" s="626" t="s">
        <v>67</v>
      </c>
      <c r="D9" s="839">
        <v>100</v>
      </c>
      <c r="E9" s="161" t="s">
        <v>17</v>
      </c>
      <c r="F9" s="840" t="s">
        <v>172</v>
      </c>
      <c r="G9" s="839">
        <v>200</v>
      </c>
      <c r="H9" s="841"/>
      <c r="I9" s="745">
        <v>0.15</v>
      </c>
      <c r="J9" s="689">
        <v>0.04</v>
      </c>
      <c r="K9" s="746">
        <v>12.83</v>
      </c>
      <c r="L9" s="839">
        <v>52.45</v>
      </c>
      <c r="M9" s="745">
        <v>0</v>
      </c>
      <c r="N9" s="689">
        <v>0</v>
      </c>
      <c r="O9" s="689">
        <v>1.2</v>
      </c>
      <c r="P9" s="689">
        <v>0</v>
      </c>
      <c r="Q9" s="547">
        <v>0</v>
      </c>
      <c r="R9" s="745">
        <v>6.83</v>
      </c>
      <c r="S9" s="689">
        <v>5.22</v>
      </c>
      <c r="T9" s="689">
        <v>4.5199999999999996</v>
      </c>
      <c r="U9" s="689">
        <v>0.12</v>
      </c>
      <c r="V9" s="689">
        <v>42.79</v>
      </c>
      <c r="W9" s="689">
        <v>3.5E-4</v>
      </c>
      <c r="X9" s="689">
        <v>2.0000000000000002E-5</v>
      </c>
      <c r="Y9" s="746">
        <v>0</v>
      </c>
    </row>
    <row r="10" spans="2:25" s="34" customFormat="1" ht="37.5" customHeight="1" x14ac:dyDescent="0.25">
      <c r="B10" s="570"/>
      <c r="C10" s="611" t="s">
        <v>65</v>
      </c>
      <c r="D10" s="141">
        <v>98</v>
      </c>
      <c r="E10" s="424" t="s">
        <v>17</v>
      </c>
      <c r="F10" s="552" t="s">
        <v>16</v>
      </c>
      <c r="G10" s="556">
        <v>200</v>
      </c>
      <c r="H10" s="424"/>
      <c r="I10" s="269">
        <v>0.4</v>
      </c>
      <c r="J10" s="59">
        <v>0</v>
      </c>
      <c r="K10" s="60">
        <v>27</v>
      </c>
      <c r="L10" s="706">
        <v>59.48</v>
      </c>
      <c r="M10" s="269">
        <v>0</v>
      </c>
      <c r="N10" s="58">
        <v>0</v>
      </c>
      <c r="O10" s="59">
        <v>1.4</v>
      </c>
      <c r="P10" s="59">
        <v>0</v>
      </c>
      <c r="Q10" s="60">
        <v>0</v>
      </c>
      <c r="R10" s="269">
        <v>0.21</v>
      </c>
      <c r="S10" s="59">
        <v>0</v>
      </c>
      <c r="T10" s="59">
        <v>0</v>
      </c>
      <c r="U10" s="59">
        <v>0.02</v>
      </c>
      <c r="V10" s="59">
        <v>0.2</v>
      </c>
      <c r="W10" s="59">
        <v>0</v>
      </c>
      <c r="X10" s="59">
        <v>0</v>
      </c>
      <c r="Y10" s="60">
        <v>0</v>
      </c>
    </row>
    <row r="11" spans="2:25" s="34" customFormat="1" ht="37.5" customHeight="1" x14ac:dyDescent="0.25">
      <c r="B11" s="570"/>
      <c r="C11" s="178"/>
      <c r="D11" s="315">
        <v>119</v>
      </c>
      <c r="E11" s="145" t="s">
        <v>13</v>
      </c>
      <c r="F11" s="110" t="s">
        <v>50</v>
      </c>
      <c r="G11" s="89">
        <v>35</v>
      </c>
      <c r="H11" s="145"/>
      <c r="I11" s="238">
        <v>2.66</v>
      </c>
      <c r="J11" s="20">
        <v>0.28000000000000003</v>
      </c>
      <c r="K11" s="46">
        <v>17.22</v>
      </c>
      <c r="L11" s="346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25">
      <c r="B12" s="570"/>
      <c r="C12" s="178"/>
      <c r="D12" s="109">
        <v>120</v>
      </c>
      <c r="E12" s="146" t="s">
        <v>14</v>
      </c>
      <c r="F12" s="553" t="s">
        <v>12</v>
      </c>
      <c r="G12" s="112">
        <v>25</v>
      </c>
      <c r="H12" s="317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34" customFormat="1" ht="26.25" customHeight="1" x14ac:dyDescent="0.25">
      <c r="B13" s="570"/>
      <c r="C13" s="625" t="s">
        <v>65</v>
      </c>
      <c r="D13" s="141"/>
      <c r="E13" s="424"/>
      <c r="F13" s="348" t="s">
        <v>20</v>
      </c>
      <c r="G13" s="141">
        <f>G6+G7+G8+G10+G11+G12</f>
        <v>517</v>
      </c>
      <c r="H13" s="424"/>
      <c r="I13" s="269">
        <f t="shared" ref="I13:Y13" si="0">I6+I7+I8+I10+I11+I12</f>
        <v>21.9</v>
      </c>
      <c r="J13" s="59">
        <f t="shared" si="0"/>
        <v>11.749999999999998</v>
      </c>
      <c r="K13" s="60">
        <f t="shared" si="0"/>
        <v>84.559999999999988</v>
      </c>
      <c r="L13" s="720">
        <f t="shared" si="0"/>
        <v>481.89000000000004</v>
      </c>
      <c r="M13" s="269">
        <f t="shared" si="0"/>
        <v>0.28999999999999998</v>
      </c>
      <c r="N13" s="59">
        <f t="shared" si="0"/>
        <v>0.24000000000000002</v>
      </c>
      <c r="O13" s="59">
        <f t="shared" si="0"/>
        <v>23.94</v>
      </c>
      <c r="P13" s="59">
        <f t="shared" si="0"/>
        <v>185.3</v>
      </c>
      <c r="Q13" s="98">
        <f t="shared" si="0"/>
        <v>0.22</v>
      </c>
      <c r="R13" s="269">
        <f t="shared" si="0"/>
        <v>90.03</v>
      </c>
      <c r="S13" s="59">
        <f t="shared" si="0"/>
        <v>312.39</v>
      </c>
      <c r="T13" s="59">
        <f t="shared" si="0"/>
        <v>94.350000000000009</v>
      </c>
      <c r="U13" s="59">
        <f t="shared" si="0"/>
        <v>3.1999999999999997</v>
      </c>
      <c r="V13" s="59">
        <f t="shared" si="0"/>
        <v>1273.6500000000001</v>
      </c>
      <c r="W13" s="59">
        <f t="shared" si="0"/>
        <v>0.13150000000000001</v>
      </c>
      <c r="X13" s="59">
        <f t="shared" si="0"/>
        <v>1.6199999999999999E-2</v>
      </c>
      <c r="Y13" s="60">
        <f t="shared" si="0"/>
        <v>0.58000000000000007</v>
      </c>
    </row>
    <row r="14" spans="2:25" s="34" customFormat="1" ht="26.25" customHeight="1" x14ac:dyDescent="0.25">
      <c r="B14" s="570"/>
      <c r="C14" s="626" t="s">
        <v>67</v>
      </c>
      <c r="D14" s="142"/>
      <c r="E14" s="161"/>
      <c r="F14" s="352" t="s">
        <v>20</v>
      </c>
      <c r="G14" s="142">
        <f>G6+G7+G8+G9+G11+G12</f>
        <v>517</v>
      </c>
      <c r="H14" s="161"/>
      <c r="I14" s="210">
        <f t="shared" ref="I14:Y14" si="1">I6+I7+I8+I9+I11+I12</f>
        <v>21.65</v>
      </c>
      <c r="J14" s="65">
        <f t="shared" si="1"/>
        <v>11.789999999999997</v>
      </c>
      <c r="K14" s="96">
        <f t="shared" si="1"/>
        <v>70.39</v>
      </c>
      <c r="L14" s="784">
        <f t="shared" si="1"/>
        <v>474.86</v>
      </c>
      <c r="M14" s="210">
        <f t="shared" si="1"/>
        <v>0.28999999999999998</v>
      </c>
      <c r="N14" s="65">
        <f t="shared" si="1"/>
        <v>0.24000000000000002</v>
      </c>
      <c r="O14" s="65">
        <f t="shared" si="1"/>
        <v>23.740000000000002</v>
      </c>
      <c r="P14" s="65">
        <f t="shared" si="1"/>
        <v>185.3</v>
      </c>
      <c r="Q14" s="394">
        <f t="shared" si="1"/>
        <v>0.22</v>
      </c>
      <c r="R14" s="210">
        <f t="shared" si="1"/>
        <v>96.65</v>
      </c>
      <c r="S14" s="65">
        <f t="shared" si="1"/>
        <v>317.61</v>
      </c>
      <c r="T14" s="65">
        <f t="shared" si="1"/>
        <v>98.87</v>
      </c>
      <c r="U14" s="65">
        <f t="shared" si="1"/>
        <v>3.3</v>
      </c>
      <c r="V14" s="65">
        <f t="shared" si="1"/>
        <v>1316.2399999999998</v>
      </c>
      <c r="W14" s="65">
        <f t="shared" si="1"/>
        <v>0.13184999999999999</v>
      </c>
      <c r="X14" s="65">
        <f t="shared" si="1"/>
        <v>1.6219999999999998E-2</v>
      </c>
      <c r="Y14" s="96">
        <f t="shared" si="1"/>
        <v>0.58000000000000007</v>
      </c>
    </row>
    <row r="15" spans="2:25" s="34" customFormat="1" ht="26.25" customHeight="1" x14ac:dyDescent="0.25">
      <c r="B15" s="570"/>
      <c r="C15" s="625" t="s">
        <v>65</v>
      </c>
      <c r="D15" s="141"/>
      <c r="E15" s="424"/>
      <c r="F15" s="348" t="s">
        <v>21</v>
      </c>
      <c r="G15" s="376"/>
      <c r="H15" s="424"/>
      <c r="I15" s="174"/>
      <c r="J15" s="22"/>
      <c r="K15" s="61"/>
      <c r="L15" s="472">
        <f>L13/23.5</f>
        <v>20.505957446808512</v>
      </c>
      <c r="M15" s="174"/>
      <c r="N15" s="22"/>
      <c r="O15" s="22"/>
      <c r="P15" s="22"/>
      <c r="Q15" s="97"/>
      <c r="R15" s="174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3">
      <c r="B16" s="570"/>
      <c r="C16" s="631" t="s">
        <v>67</v>
      </c>
      <c r="D16" s="143"/>
      <c r="E16" s="471"/>
      <c r="F16" s="353" t="s">
        <v>21</v>
      </c>
      <c r="G16" s="143"/>
      <c r="H16" s="471"/>
      <c r="I16" s="354"/>
      <c r="J16" s="355"/>
      <c r="K16" s="356"/>
      <c r="L16" s="690">
        <f>L14/23.5</f>
        <v>20.2068085106383</v>
      </c>
      <c r="M16" s="354"/>
      <c r="N16" s="355"/>
      <c r="O16" s="355"/>
      <c r="P16" s="355"/>
      <c r="Q16" s="384"/>
      <c r="R16" s="354"/>
      <c r="S16" s="355"/>
      <c r="T16" s="355"/>
      <c r="U16" s="355"/>
      <c r="V16" s="355"/>
      <c r="W16" s="355"/>
      <c r="X16" s="355"/>
      <c r="Y16" s="356"/>
    </row>
    <row r="17" spans="2:25" s="16" customFormat="1" ht="33.75" customHeight="1" x14ac:dyDescent="0.25">
      <c r="B17" s="535" t="s">
        <v>6</v>
      </c>
      <c r="C17" s="321"/>
      <c r="D17" s="325">
        <v>13</v>
      </c>
      <c r="E17" s="549" t="s">
        <v>19</v>
      </c>
      <c r="F17" s="314" t="s">
        <v>53</v>
      </c>
      <c r="G17" s="325">
        <v>60</v>
      </c>
      <c r="H17" s="554"/>
      <c r="I17" s="290">
        <v>1.2</v>
      </c>
      <c r="J17" s="49">
        <v>4.26</v>
      </c>
      <c r="K17" s="50">
        <v>6.18</v>
      </c>
      <c r="L17" s="506">
        <v>67.92</v>
      </c>
      <c r="M17" s="290">
        <v>0.03</v>
      </c>
      <c r="N17" s="49">
        <v>0.02</v>
      </c>
      <c r="O17" s="49">
        <v>7.44</v>
      </c>
      <c r="P17" s="49">
        <v>930</v>
      </c>
      <c r="Q17" s="322">
        <v>0</v>
      </c>
      <c r="R17" s="290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25">
      <c r="B18" s="534"/>
      <c r="C18" s="125"/>
      <c r="D18" s="123">
        <v>48</v>
      </c>
      <c r="E18" s="88" t="s">
        <v>8</v>
      </c>
      <c r="F18" s="320" t="s">
        <v>64</v>
      </c>
      <c r="G18" s="529">
        <v>200</v>
      </c>
      <c r="H18" s="113"/>
      <c r="I18" s="72">
        <v>7.2</v>
      </c>
      <c r="J18" s="13">
        <v>6.4</v>
      </c>
      <c r="K18" s="23">
        <v>8</v>
      </c>
      <c r="L18" s="114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25">
      <c r="B19" s="463"/>
      <c r="C19" s="103"/>
      <c r="D19" s="89">
        <v>227</v>
      </c>
      <c r="E19" s="145" t="s">
        <v>57</v>
      </c>
      <c r="F19" s="551" t="s">
        <v>93</v>
      </c>
      <c r="G19" s="518">
        <v>150</v>
      </c>
      <c r="H19" s="145"/>
      <c r="I19" s="214">
        <v>4.3499999999999996</v>
      </c>
      <c r="J19" s="76">
        <v>3.9</v>
      </c>
      <c r="K19" s="183">
        <v>20.399999999999999</v>
      </c>
      <c r="L19" s="315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3">
        <v>8.9999999999999993E-3</v>
      </c>
    </row>
    <row r="20" spans="2:25" s="16" customFormat="1" ht="33.75" customHeight="1" x14ac:dyDescent="0.25">
      <c r="B20" s="81"/>
      <c r="C20" s="504" t="s">
        <v>65</v>
      </c>
      <c r="D20" s="141">
        <v>152</v>
      </c>
      <c r="E20" s="424" t="s">
        <v>74</v>
      </c>
      <c r="F20" s="552" t="s">
        <v>142</v>
      </c>
      <c r="G20" s="717">
        <v>90</v>
      </c>
      <c r="H20" s="141"/>
      <c r="I20" s="213">
        <v>17.25</v>
      </c>
      <c r="J20" s="54">
        <v>14.98</v>
      </c>
      <c r="K20" s="70">
        <v>7.87</v>
      </c>
      <c r="L20" s="285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25">
      <c r="B21" s="81"/>
      <c r="C21" s="505" t="s">
        <v>66</v>
      </c>
      <c r="D21" s="142">
        <v>89</v>
      </c>
      <c r="E21" s="161" t="s">
        <v>9</v>
      </c>
      <c r="F21" s="443" t="s">
        <v>77</v>
      </c>
      <c r="G21" s="452">
        <v>90</v>
      </c>
      <c r="H21" s="142"/>
      <c r="I21" s="343">
        <v>18.13</v>
      </c>
      <c r="J21" s="74">
        <v>17.05</v>
      </c>
      <c r="K21" s="344">
        <v>3.69</v>
      </c>
      <c r="L21" s="688">
        <v>240.96</v>
      </c>
      <c r="M21" s="343">
        <v>0.06</v>
      </c>
      <c r="N21" s="74">
        <v>0.13</v>
      </c>
      <c r="O21" s="74">
        <v>1.06</v>
      </c>
      <c r="P21" s="74">
        <v>0</v>
      </c>
      <c r="Q21" s="377">
        <v>0</v>
      </c>
      <c r="R21" s="343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44">
        <v>0.06</v>
      </c>
    </row>
    <row r="22" spans="2:25" s="16" customFormat="1" ht="43.5" customHeight="1" x14ac:dyDescent="0.25">
      <c r="B22" s="81"/>
      <c r="C22" s="196"/>
      <c r="D22" s="123">
        <v>107</v>
      </c>
      <c r="E22" s="88" t="s">
        <v>17</v>
      </c>
      <c r="F22" s="320" t="s">
        <v>110</v>
      </c>
      <c r="G22" s="529">
        <v>200</v>
      </c>
      <c r="H22" s="113"/>
      <c r="I22" s="17">
        <v>0</v>
      </c>
      <c r="J22" s="15">
        <v>0</v>
      </c>
      <c r="K22" s="18">
        <v>24.2</v>
      </c>
      <c r="L22" s="164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25">
      <c r="B23" s="81"/>
      <c r="C23" s="196"/>
      <c r="D23" s="124">
        <v>119</v>
      </c>
      <c r="E23" s="109" t="s">
        <v>13</v>
      </c>
      <c r="F23" s="553" t="s">
        <v>50</v>
      </c>
      <c r="G23" s="524">
        <v>20</v>
      </c>
      <c r="H23" s="109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25">
      <c r="B24" s="78"/>
      <c r="C24" s="199"/>
      <c r="D24" s="122">
        <v>120</v>
      </c>
      <c r="E24" s="109" t="s">
        <v>14</v>
      </c>
      <c r="F24" s="553" t="s">
        <v>43</v>
      </c>
      <c r="G24" s="109">
        <v>20</v>
      </c>
      <c r="H24" s="111"/>
      <c r="I24" s="17">
        <v>1.1399999999999999</v>
      </c>
      <c r="J24" s="15">
        <v>0.22</v>
      </c>
      <c r="K24" s="18">
        <v>7.44</v>
      </c>
      <c r="L24" s="165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25">
      <c r="B25" s="78"/>
      <c r="C25" s="704" t="s">
        <v>66</v>
      </c>
      <c r="D25" s="486"/>
      <c r="E25" s="142"/>
      <c r="F25" s="352" t="s">
        <v>20</v>
      </c>
      <c r="G25" s="142">
        <f>G17+G18+G19+G21+G22+G23+G24</f>
        <v>740</v>
      </c>
      <c r="H25" s="157"/>
      <c r="I25" s="64">
        <f t="shared" ref="I25:Y25" si="2">I17+I18+I19+I21+I22+I23+I24</f>
        <v>33.42</v>
      </c>
      <c r="J25" s="65">
        <f t="shared" si="2"/>
        <v>31.97</v>
      </c>
      <c r="K25" s="394">
        <f t="shared" si="2"/>
        <v>78.709999999999994</v>
      </c>
      <c r="L25" s="764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6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6">
        <f t="shared" si="2"/>
        <v>0.32100000000000006</v>
      </c>
    </row>
    <row r="26" spans="2:25" s="16" customFormat="1" ht="33.75" customHeight="1" x14ac:dyDescent="0.25">
      <c r="B26" s="78"/>
      <c r="C26" s="704" t="s">
        <v>66</v>
      </c>
      <c r="D26" s="486"/>
      <c r="E26" s="142"/>
      <c r="F26" s="352" t="s">
        <v>21</v>
      </c>
      <c r="G26" s="142"/>
      <c r="H26" s="157"/>
      <c r="I26" s="64"/>
      <c r="J26" s="65"/>
      <c r="K26" s="394"/>
      <c r="L26" s="764">
        <f>L25/23.5</f>
        <v>31.557021276595744</v>
      </c>
      <c r="M26" s="210"/>
      <c r="N26" s="64"/>
      <c r="O26" s="65"/>
      <c r="P26" s="65"/>
      <c r="Q26" s="96"/>
      <c r="R26" s="210"/>
      <c r="S26" s="65"/>
      <c r="T26" s="65"/>
      <c r="U26" s="65"/>
      <c r="V26" s="65"/>
      <c r="W26" s="65"/>
      <c r="X26" s="65"/>
      <c r="Y26" s="96"/>
    </row>
    <row r="27" spans="2:25" s="16" customFormat="1" ht="33.75" customHeight="1" x14ac:dyDescent="0.25">
      <c r="B27" s="78"/>
      <c r="C27" s="708" t="s">
        <v>65</v>
      </c>
      <c r="D27" s="612"/>
      <c r="E27" s="333"/>
      <c r="F27" s="348" t="s">
        <v>20</v>
      </c>
      <c r="G27" s="376">
        <f>G17+G18+G19+G20+G22+G23+G24</f>
        <v>740</v>
      </c>
      <c r="H27" s="156"/>
      <c r="I27" s="52">
        <f t="shared" ref="I27:Y27" si="3">I17+I18+I19+I20+I22+I23+I24</f>
        <v>32.54</v>
      </c>
      <c r="J27" s="22">
        <f t="shared" si="3"/>
        <v>29.9</v>
      </c>
      <c r="K27" s="97">
        <f t="shared" si="3"/>
        <v>82.889999999999986</v>
      </c>
      <c r="L27" s="765">
        <f t="shared" si="3"/>
        <v>736.41</v>
      </c>
      <c r="M27" s="174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4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3">
      <c r="B28" s="300"/>
      <c r="C28" s="766" t="s">
        <v>65</v>
      </c>
      <c r="D28" s="727"/>
      <c r="E28" s="772"/>
      <c r="F28" s="773" t="s">
        <v>21</v>
      </c>
      <c r="G28" s="772"/>
      <c r="H28" s="766"/>
      <c r="I28" s="767"/>
      <c r="J28" s="768"/>
      <c r="K28" s="769"/>
      <c r="L28" s="759">
        <f>L27/23.5</f>
        <v>31.336595744680849</v>
      </c>
      <c r="M28" s="770"/>
      <c r="N28" s="767"/>
      <c r="O28" s="768"/>
      <c r="P28" s="768"/>
      <c r="Q28" s="771"/>
      <c r="R28" s="770"/>
      <c r="S28" s="768"/>
      <c r="T28" s="768"/>
      <c r="U28" s="768"/>
      <c r="V28" s="768"/>
      <c r="W28" s="768"/>
      <c r="X28" s="768"/>
      <c r="Y28" s="771"/>
    </row>
    <row r="29" spans="2:25" x14ac:dyDescent="0.2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.75" x14ac:dyDescent="0.25">
      <c r="B30" s="318"/>
      <c r="C30" s="318"/>
      <c r="D30" s="240"/>
      <c r="E30" s="188"/>
      <c r="F30" s="25"/>
      <c r="G30" s="26"/>
      <c r="H30" s="11"/>
      <c r="I30" s="9"/>
      <c r="J30" s="11"/>
      <c r="K30" s="11"/>
    </row>
    <row r="31" spans="2:25" x14ac:dyDescent="0.25">
      <c r="B31" s="409" t="s">
        <v>58</v>
      </c>
      <c r="C31" s="100"/>
      <c r="D31" s="410"/>
      <c r="E31" s="411"/>
    </row>
    <row r="32" spans="2:25" x14ac:dyDescent="0.25">
      <c r="B32" s="412" t="s">
        <v>59</v>
      </c>
      <c r="C32" s="101"/>
      <c r="D32" s="413"/>
      <c r="E32" s="413"/>
    </row>
    <row r="39" spans="5:11" x14ac:dyDescent="0.25">
      <c r="E39" s="11"/>
      <c r="F39" s="11"/>
      <c r="G39" s="11"/>
      <c r="H39" s="11"/>
      <c r="I39" s="11"/>
      <c r="J39" s="11"/>
      <c r="K39" s="11"/>
    </row>
    <row r="40" spans="5:11" x14ac:dyDescent="0.2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3"/>
  <sheetViews>
    <sheetView zoomScale="60" zoomScaleNormal="60" workbookViewId="0">
      <selection activeCell="C6" sqref="C6:Y15"/>
    </sheetView>
  </sheetViews>
  <sheetFormatPr defaultRowHeight="15" x14ac:dyDescent="0.25"/>
  <cols>
    <col min="2" max="3" width="20.140625" customWidth="1"/>
    <col min="4" max="4" width="15.7109375" style="5" customWidth="1"/>
    <col min="5" max="5" width="20.85546875" customWidth="1"/>
    <col min="6" max="6" width="54.28515625" customWidth="1"/>
    <col min="7" max="7" width="16.28515625" customWidth="1"/>
    <col min="8" max="8" width="10.85546875" customWidth="1"/>
    <col min="9" max="9" width="11.140625" bestFit="1" customWidth="1"/>
    <col min="10" max="10" width="11.28515625" customWidth="1"/>
    <col min="11" max="11" width="12.85546875" customWidth="1"/>
    <col min="12" max="12" width="22.42578125" customWidth="1"/>
    <col min="13" max="13" width="11.28515625" customWidth="1"/>
    <col min="17" max="17" width="9.140625" customWidth="1"/>
    <col min="24" max="24" width="11.140625" bestFit="1" customWidth="1"/>
  </cols>
  <sheetData>
    <row r="2" spans="2:25" ht="23.25" x14ac:dyDescent="0.35">
      <c r="B2" s="531" t="s">
        <v>1</v>
      </c>
      <c r="C2" s="531"/>
      <c r="D2" s="532"/>
      <c r="E2" s="531" t="s">
        <v>3</v>
      </c>
      <c r="F2" s="531"/>
      <c r="G2" s="533" t="s">
        <v>2</v>
      </c>
      <c r="H2" s="559">
        <v>9</v>
      </c>
      <c r="I2" s="6"/>
      <c r="L2" s="8"/>
      <c r="M2" s="7"/>
      <c r="N2" s="1"/>
      <c r="O2" s="2"/>
    </row>
    <row r="3" spans="2:25" ht="15.75" thickBot="1" x14ac:dyDescent="0.3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3">
      <c r="B4" s="892" t="s">
        <v>0</v>
      </c>
      <c r="C4" s="892"/>
      <c r="D4" s="895" t="s">
        <v>135</v>
      </c>
      <c r="E4" s="892" t="s">
        <v>37</v>
      </c>
      <c r="F4" s="894" t="s">
        <v>36</v>
      </c>
      <c r="G4" s="894" t="s">
        <v>25</v>
      </c>
      <c r="H4" s="894" t="s">
        <v>35</v>
      </c>
      <c r="I4" s="898" t="s">
        <v>22</v>
      </c>
      <c r="J4" s="899"/>
      <c r="K4" s="900"/>
      <c r="L4" s="895" t="s">
        <v>136</v>
      </c>
      <c r="M4" s="885" t="s">
        <v>23</v>
      </c>
      <c r="N4" s="886"/>
      <c r="O4" s="887"/>
      <c r="P4" s="887"/>
      <c r="Q4" s="888"/>
      <c r="R4" s="898" t="s">
        <v>24</v>
      </c>
      <c r="S4" s="901"/>
      <c r="T4" s="901"/>
      <c r="U4" s="901"/>
      <c r="V4" s="901"/>
      <c r="W4" s="901"/>
      <c r="X4" s="901"/>
      <c r="Y4" s="902"/>
    </row>
    <row r="5" spans="2:25" s="16" customFormat="1" ht="46.5" thickBot="1" x14ac:dyDescent="0.3">
      <c r="B5" s="893"/>
      <c r="C5" s="893"/>
      <c r="D5" s="896"/>
      <c r="E5" s="897"/>
      <c r="F5" s="893"/>
      <c r="G5" s="893"/>
      <c r="H5" s="893"/>
      <c r="I5" s="107" t="s">
        <v>26</v>
      </c>
      <c r="J5" s="388" t="s">
        <v>27</v>
      </c>
      <c r="K5" s="87" t="s">
        <v>28</v>
      </c>
      <c r="L5" s="910"/>
      <c r="M5" s="299" t="s">
        <v>29</v>
      </c>
      <c r="N5" s="299" t="s">
        <v>94</v>
      </c>
      <c r="O5" s="299" t="s">
        <v>30</v>
      </c>
      <c r="P5" s="387" t="s">
        <v>95</v>
      </c>
      <c r="Q5" s="299" t="s">
        <v>96</v>
      </c>
      <c r="R5" s="299" t="s">
        <v>31</v>
      </c>
      <c r="S5" s="299" t="s">
        <v>32</v>
      </c>
      <c r="T5" s="299" t="s">
        <v>33</v>
      </c>
      <c r="U5" s="299" t="s">
        <v>34</v>
      </c>
      <c r="V5" s="299" t="s">
        <v>97</v>
      </c>
      <c r="W5" s="299" t="s">
        <v>98</v>
      </c>
      <c r="X5" s="299" t="s">
        <v>99</v>
      </c>
      <c r="Y5" s="388" t="s">
        <v>100</v>
      </c>
    </row>
    <row r="6" spans="2:25" s="16" customFormat="1" ht="26.45" customHeight="1" x14ac:dyDescent="0.25">
      <c r="B6" s="560" t="s">
        <v>5</v>
      </c>
      <c r="C6" s="116"/>
      <c r="D6" s="325">
        <v>137</v>
      </c>
      <c r="E6" s="554" t="s">
        <v>19</v>
      </c>
      <c r="F6" s="714" t="s">
        <v>139</v>
      </c>
      <c r="G6" s="793">
        <v>100</v>
      </c>
      <c r="H6" s="131"/>
      <c r="I6" s="291">
        <v>0.8</v>
      </c>
      <c r="J6" s="49">
        <v>0.2</v>
      </c>
      <c r="K6" s="322">
        <v>7.5</v>
      </c>
      <c r="L6" s="794">
        <v>38</v>
      </c>
      <c r="M6" s="290">
        <v>0.06</v>
      </c>
      <c r="N6" s="291">
        <v>0.03</v>
      </c>
      <c r="O6" s="49">
        <v>38</v>
      </c>
      <c r="P6" s="49">
        <v>10</v>
      </c>
      <c r="Q6" s="50">
        <v>0</v>
      </c>
      <c r="R6" s="29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25">
      <c r="B7" s="570"/>
      <c r="C7" s="112"/>
      <c r="D7" s="442">
        <v>67</v>
      </c>
      <c r="E7" s="112" t="s">
        <v>55</v>
      </c>
      <c r="F7" s="110" t="s">
        <v>133</v>
      </c>
      <c r="G7" s="112">
        <v>150</v>
      </c>
      <c r="H7" s="89"/>
      <c r="I7" s="238">
        <v>18.75</v>
      </c>
      <c r="J7" s="20">
        <v>19.5</v>
      </c>
      <c r="K7" s="46">
        <v>2.7</v>
      </c>
      <c r="L7" s="167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3">
        <v>0</v>
      </c>
    </row>
    <row r="8" spans="2:25" s="34" customFormat="1" ht="27" customHeight="1" x14ac:dyDescent="0.25">
      <c r="B8" s="570"/>
      <c r="C8" s="625" t="s">
        <v>65</v>
      </c>
      <c r="D8" s="141">
        <v>115</v>
      </c>
      <c r="E8" s="156" t="s">
        <v>41</v>
      </c>
      <c r="F8" s="842" t="s">
        <v>40</v>
      </c>
      <c r="G8" s="424">
        <v>200</v>
      </c>
      <c r="H8" s="156"/>
      <c r="I8" s="58">
        <v>6.64</v>
      </c>
      <c r="J8" s="59">
        <v>5.14</v>
      </c>
      <c r="K8" s="60">
        <v>18.600000000000001</v>
      </c>
      <c r="L8" s="492">
        <v>148.4</v>
      </c>
      <c r="M8" s="269">
        <v>0.06</v>
      </c>
      <c r="N8" s="58">
        <v>0.26</v>
      </c>
      <c r="O8" s="59">
        <v>2.6</v>
      </c>
      <c r="P8" s="59">
        <v>41.6</v>
      </c>
      <c r="Q8" s="98">
        <v>0.06</v>
      </c>
      <c r="R8" s="269">
        <v>226.5</v>
      </c>
      <c r="S8" s="59">
        <v>187.22</v>
      </c>
      <c r="T8" s="59">
        <v>40.36</v>
      </c>
      <c r="U8" s="59">
        <v>0.98</v>
      </c>
      <c r="V8" s="59">
        <v>308.39999999999998</v>
      </c>
      <c r="W8" s="59">
        <v>1.6E-2</v>
      </c>
      <c r="X8" s="59">
        <v>4.0000000000000001E-3</v>
      </c>
      <c r="Y8" s="666">
        <v>4.5999999999999999E-2</v>
      </c>
    </row>
    <row r="9" spans="2:25" s="34" customFormat="1" ht="27" customHeight="1" x14ac:dyDescent="0.25">
      <c r="B9" s="570"/>
      <c r="C9" s="626" t="s">
        <v>67</v>
      </c>
      <c r="D9" s="142">
        <v>161</v>
      </c>
      <c r="E9" s="157" t="s">
        <v>41</v>
      </c>
      <c r="F9" s="843" t="s">
        <v>173</v>
      </c>
      <c r="G9" s="142">
        <v>200</v>
      </c>
      <c r="H9" s="157"/>
      <c r="I9" s="64">
        <v>6.28</v>
      </c>
      <c r="J9" s="65">
        <v>4.75</v>
      </c>
      <c r="K9" s="394">
        <v>19.59</v>
      </c>
      <c r="L9" s="425">
        <v>130.79</v>
      </c>
      <c r="M9" s="210">
        <v>0.06</v>
      </c>
      <c r="N9" s="64">
        <v>0.25</v>
      </c>
      <c r="O9" s="65">
        <v>1.0900000000000001</v>
      </c>
      <c r="P9" s="65">
        <v>30</v>
      </c>
      <c r="Q9" s="394">
        <v>0.1</v>
      </c>
      <c r="R9" s="64">
        <v>221.97</v>
      </c>
      <c r="S9" s="65">
        <v>164.43</v>
      </c>
      <c r="T9" s="65">
        <v>25.58</v>
      </c>
      <c r="U9" s="65">
        <v>0.2</v>
      </c>
      <c r="V9" s="65">
        <v>254.68</v>
      </c>
      <c r="W9" s="65">
        <v>1.6629999999999999E-2</v>
      </c>
      <c r="X9" s="65">
        <v>3.7000000000000002E-3</v>
      </c>
      <c r="Y9" s="71">
        <v>0.04</v>
      </c>
    </row>
    <row r="10" spans="2:25" s="34" customFormat="1" ht="27" customHeight="1" x14ac:dyDescent="0.25">
      <c r="B10" s="570"/>
      <c r="C10" s="112"/>
      <c r="D10" s="445">
        <v>121</v>
      </c>
      <c r="E10" s="89" t="s">
        <v>13</v>
      </c>
      <c r="F10" s="135" t="s">
        <v>46</v>
      </c>
      <c r="G10" s="518">
        <v>30</v>
      </c>
      <c r="H10" s="112"/>
      <c r="I10" s="19">
        <v>2.16</v>
      </c>
      <c r="J10" s="20">
        <v>0.81</v>
      </c>
      <c r="K10" s="21">
        <v>14.73</v>
      </c>
      <c r="L10" s="250">
        <v>75.66</v>
      </c>
      <c r="M10" s="238">
        <v>0.04</v>
      </c>
      <c r="N10" s="20">
        <v>0.01</v>
      </c>
      <c r="O10" s="20">
        <v>0</v>
      </c>
      <c r="P10" s="20">
        <v>0</v>
      </c>
      <c r="Q10" s="46">
        <v>0</v>
      </c>
      <c r="R10" s="19">
        <v>7.5</v>
      </c>
      <c r="S10" s="20">
        <v>24.6</v>
      </c>
      <c r="T10" s="20">
        <v>9.9</v>
      </c>
      <c r="U10" s="20">
        <v>0.45</v>
      </c>
      <c r="V10" s="20">
        <v>27.6</v>
      </c>
      <c r="W10" s="20">
        <v>0</v>
      </c>
      <c r="X10" s="20">
        <v>0</v>
      </c>
      <c r="Y10" s="46">
        <v>0</v>
      </c>
    </row>
    <row r="11" spans="2:25" s="34" customFormat="1" ht="36" customHeight="1" x14ac:dyDescent="0.25">
      <c r="B11" s="570"/>
      <c r="C11" s="112"/>
      <c r="D11" s="89">
        <v>120</v>
      </c>
      <c r="E11" s="112" t="s">
        <v>14</v>
      </c>
      <c r="F11" s="663" t="s">
        <v>43</v>
      </c>
      <c r="G11" s="145">
        <v>20</v>
      </c>
      <c r="H11" s="112"/>
      <c r="I11" s="19">
        <v>1.1399999999999999</v>
      </c>
      <c r="J11" s="20">
        <v>0.22</v>
      </c>
      <c r="K11" s="46">
        <v>7.44</v>
      </c>
      <c r="L11" s="23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36" customHeight="1" x14ac:dyDescent="0.25">
      <c r="B12" s="570"/>
      <c r="C12" s="625" t="s">
        <v>65</v>
      </c>
      <c r="D12" s="141"/>
      <c r="E12" s="424"/>
      <c r="F12" s="348" t="s">
        <v>20</v>
      </c>
      <c r="G12" s="141">
        <f>G6+G7+G8+G10+G11</f>
        <v>500</v>
      </c>
      <c r="H12" s="424"/>
      <c r="I12" s="269">
        <f t="shared" ref="I12:Y12" si="0">I6+I7+I8+I10+I11</f>
        <v>29.490000000000002</v>
      </c>
      <c r="J12" s="59">
        <f t="shared" si="0"/>
        <v>25.869999999999997</v>
      </c>
      <c r="K12" s="60">
        <f t="shared" si="0"/>
        <v>50.97</v>
      </c>
      <c r="L12" s="720">
        <f t="shared" si="0"/>
        <v>559.77</v>
      </c>
      <c r="M12" s="269">
        <f t="shared" si="0"/>
        <v>0.25</v>
      </c>
      <c r="N12" s="59">
        <f t="shared" si="0"/>
        <v>0.89400000000000002</v>
      </c>
      <c r="O12" s="59">
        <f t="shared" si="0"/>
        <v>41.29</v>
      </c>
      <c r="P12" s="59">
        <f t="shared" si="0"/>
        <v>441.6</v>
      </c>
      <c r="Q12" s="98">
        <f t="shared" si="0"/>
        <v>2.72</v>
      </c>
      <c r="R12" s="269">
        <f t="shared" si="0"/>
        <v>544.48</v>
      </c>
      <c r="S12" s="59">
        <f t="shared" si="0"/>
        <v>576.5</v>
      </c>
      <c r="T12" s="59">
        <f t="shared" si="0"/>
        <v>93.320000000000007</v>
      </c>
      <c r="U12" s="59">
        <f t="shared" si="0"/>
        <v>4.7300000000000004</v>
      </c>
      <c r="V12" s="59">
        <f t="shared" si="0"/>
        <v>778.4</v>
      </c>
      <c r="W12" s="59">
        <f t="shared" si="0"/>
        <v>2.1299999999999999E-2</v>
      </c>
      <c r="X12" s="59">
        <f t="shared" si="0"/>
        <v>4.1100000000000012E-2</v>
      </c>
      <c r="Y12" s="60">
        <f t="shared" si="0"/>
        <v>0.20800000000000002</v>
      </c>
    </row>
    <row r="13" spans="2:25" s="34" customFormat="1" ht="36" customHeight="1" x14ac:dyDescent="0.25">
      <c r="B13" s="570"/>
      <c r="C13" s="626" t="s">
        <v>67</v>
      </c>
      <c r="D13" s="142"/>
      <c r="E13" s="161"/>
      <c r="F13" s="352" t="s">
        <v>20</v>
      </c>
      <c r="G13" s="142">
        <f>G6+G7+G9+G10+G11</f>
        <v>500</v>
      </c>
      <c r="H13" s="161"/>
      <c r="I13" s="210">
        <f t="shared" ref="I13:Y13" si="1">I6+I7+I9+I10+I11</f>
        <v>29.130000000000003</v>
      </c>
      <c r="J13" s="65">
        <f t="shared" si="1"/>
        <v>25.479999999999997</v>
      </c>
      <c r="K13" s="96">
        <f t="shared" si="1"/>
        <v>51.959999999999994</v>
      </c>
      <c r="L13" s="784">
        <f t="shared" si="1"/>
        <v>542.16</v>
      </c>
      <c r="M13" s="210">
        <f t="shared" si="1"/>
        <v>0.25</v>
      </c>
      <c r="N13" s="65">
        <f t="shared" si="1"/>
        <v>0.88400000000000001</v>
      </c>
      <c r="O13" s="65">
        <f t="shared" si="1"/>
        <v>39.78</v>
      </c>
      <c r="P13" s="65">
        <f t="shared" si="1"/>
        <v>430</v>
      </c>
      <c r="Q13" s="394">
        <f t="shared" si="1"/>
        <v>2.7600000000000002</v>
      </c>
      <c r="R13" s="210">
        <f t="shared" si="1"/>
        <v>539.94999999999993</v>
      </c>
      <c r="S13" s="65">
        <f t="shared" si="1"/>
        <v>553.71</v>
      </c>
      <c r="T13" s="65">
        <f t="shared" si="1"/>
        <v>78.540000000000006</v>
      </c>
      <c r="U13" s="65">
        <f t="shared" si="1"/>
        <v>3.9500000000000006</v>
      </c>
      <c r="V13" s="65">
        <f t="shared" si="1"/>
        <v>724.68</v>
      </c>
      <c r="W13" s="65">
        <f t="shared" si="1"/>
        <v>2.1929999999999998E-2</v>
      </c>
      <c r="X13" s="65">
        <f t="shared" si="1"/>
        <v>4.080000000000001E-2</v>
      </c>
      <c r="Y13" s="96">
        <f t="shared" si="1"/>
        <v>0.20200000000000001</v>
      </c>
    </row>
    <row r="14" spans="2:25" s="34" customFormat="1" ht="23.25" customHeight="1" x14ac:dyDescent="0.25">
      <c r="B14" s="570"/>
      <c r="C14" s="625" t="s">
        <v>65</v>
      </c>
      <c r="D14" s="141"/>
      <c r="E14" s="424"/>
      <c r="F14" s="348" t="s">
        <v>21</v>
      </c>
      <c r="G14" s="376"/>
      <c r="H14" s="424"/>
      <c r="I14" s="174"/>
      <c r="J14" s="22"/>
      <c r="K14" s="61"/>
      <c r="L14" s="472">
        <f>L12/23.5</f>
        <v>23.82</v>
      </c>
      <c r="M14" s="174"/>
      <c r="N14" s="22"/>
      <c r="O14" s="22"/>
      <c r="P14" s="22"/>
      <c r="Q14" s="97"/>
      <c r="R14" s="174"/>
      <c r="S14" s="22"/>
      <c r="T14" s="22"/>
      <c r="U14" s="22"/>
      <c r="V14" s="22"/>
      <c r="W14" s="22"/>
      <c r="X14" s="22"/>
      <c r="Y14" s="61"/>
    </row>
    <row r="15" spans="2:25" s="34" customFormat="1" ht="23.25" customHeight="1" thickBot="1" x14ac:dyDescent="0.3">
      <c r="B15" s="585"/>
      <c r="C15" s="631" t="s">
        <v>67</v>
      </c>
      <c r="D15" s="143"/>
      <c r="E15" s="471"/>
      <c r="F15" s="353" t="s">
        <v>21</v>
      </c>
      <c r="G15" s="143"/>
      <c r="H15" s="471"/>
      <c r="I15" s="354"/>
      <c r="J15" s="355"/>
      <c r="K15" s="356"/>
      <c r="L15" s="690">
        <f>L13/23.5</f>
        <v>23.070638297872339</v>
      </c>
      <c r="M15" s="354"/>
      <c r="N15" s="355"/>
      <c r="O15" s="355"/>
      <c r="P15" s="355"/>
      <c r="Q15" s="384"/>
      <c r="R15" s="354"/>
      <c r="S15" s="355"/>
      <c r="T15" s="355"/>
      <c r="U15" s="355"/>
      <c r="V15" s="355"/>
      <c r="W15" s="355"/>
      <c r="X15" s="355"/>
      <c r="Y15" s="356"/>
    </row>
    <row r="16" spans="2:25" s="16" customFormat="1" ht="33.75" customHeight="1" x14ac:dyDescent="0.25">
      <c r="B16" s="588" t="s">
        <v>6</v>
      </c>
      <c r="C16" s="131"/>
      <c r="D16" s="325">
        <v>137</v>
      </c>
      <c r="E16" s="554" t="s">
        <v>19</v>
      </c>
      <c r="F16" s="714" t="s">
        <v>139</v>
      </c>
      <c r="G16" s="793">
        <v>100</v>
      </c>
      <c r="H16" s="131"/>
      <c r="I16" s="291">
        <v>0.8</v>
      </c>
      <c r="J16" s="49">
        <v>0.2</v>
      </c>
      <c r="K16" s="322">
        <v>7.5</v>
      </c>
      <c r="L16" s="794">
        <v>38</v>
      </c>
      <c r="M16" s="290">
        <v>0.06</v>
      </c>
      <c r="N16" s="291">
        <v>0.03</v>
      </c>
      <c r="O16" s="49">
        <v>38</v>
      </c>
      <c r="P16" s="49">
        <v>10</v>
      </c>
      <c r="Q16" s="50">
        <v>0</v>
      </c>
      <c r="R16" s="290">
        <v>35</v>
      </c>
      <c r="S16" s="49">
        <v>17</v>
      </c>
      <c r="T16" s="49">
        <v>11</v>
      </c>
      <c r="U16" s="49">
        <v>0.1</v>
      </c>
      <c r="V16" s="49">
        <v>155</v>
      </c>
      <c r="W16" s="49">
        <v>2.9999999999999997E-4</v>
      </c>
      <c r="X16" s="49">
        <v>1E-4</v>
      </c>
      <c r="Y16" s="50">
        <v>0.15</v>
      </c>
    </row>
    <row r="17" spans="2:26" s="16" customFormat="1" ht="33.75" customHeight="1" x14ac:dyDescent="0.25">
      <c r="B17" s="570"/>
      <c r="C17" s="112"/>
      <c r="D17" s="112">
        <v>34</v>
      </c>
      <c r="E17" s="112" t="s">
        <v>8</v>
      </c>
      <c r="F17" s="151" t="s">
        <v>68</v>
      </c>
      <c r="G17" s="198">
        <v>200</v>
      </c>
      <c r="H17" s="89"/>
      <c r="I17" s="214">
        <v>9</v>
      </c>
      <c r="J17" s="76">
        <v>5.6</v>
      </c>
      <c r="K17" s="183">
        <v>13.8</v>
      </c>
      <c r="L17" s="653">
        <v>141</v>
      </c>
      <c r="M17" s="214">
        <v>0.24</v>
      </c>
      <c r="N17" s="76">
        <v>0.1</v>
      </c>
      <c r="O17" s="76">
        <v>1.1599999999999999</v>
      </c>
      <c r="P17" s="76">
        <v>160</v>
      </c>
      <c r="Q17" s="183">
        <v>0</v>
      </c>
      <c r="R17" s="184">
        <v>45.56</v>
      </c>
      <c r="S17" s="76">
        <v>86.52</v>
      </c>
      <c r="T17" s="76">
        <v>28.94</v>
      </c>
      <c r="U17" s="76">
        <v>2.16</v>
      </c>
      <c r="V17" s="76">
        <v>499.2</v>
      </c>
      <c r="W17" s="76">
        <v>4.0000000000000001E-3</v>
      </c>
      <c r="X17" s="76">
        <v>2E-3</v>
      </c>
      <c r="Y17" s="183">
        <v>0.02</v>
      </c>
    </row>
    <row r="18" spans="2:26" s="16" customFormat="1" ht="33.75" customHeight="1" x14ac:dyDescent="0.25">
      <c r="B18" s="570"/>
      <c r="C18" s="112"/>
      <c r="D18" s="442">
        <v>270</v>
      </c>
      <c r="E18" s="442" t="s">
        <v>9</v>
      </c>
      <c r="F18" s="179" t="s">
        <v>124</v>
      </c>
      <c r="G18" s="145">
        <v>90</v>
      </c>
      <c r="H18" s="112"/>
      <c r="I18" s="19">
        <v>24.03</v>
      </c>
      <c r="J18" s="20">
        <v>19.829999999999998</v>
      </c>
      <c r="K18" s="21">
        <v>1.61</v>
      </c>
      <c r="L18" s="167">
        <v>279.17</v>
      </c>
      <c r="M18" s="238">
        <v>0.09</v>
      </c>
      <c r="N18" s="19">
        <v>0.17</v>
      </c>
      <c r="O18" s="20">
        <v>1.85</v>
      </c>
      <c r="P18" s="20">
        <v>40</v>
      </c>
      <c r="Q18" s="46">
        <v>0.01</v>
      </c>
      <c r="R18" s="238">
        <v>23.61</v>
      </c>
      <c r="S18" s="20">
        <v>193.21</v>
      </c>
      <c r="T18" s="20">
        <v>24.96</v>
      </c>
      <c r="U18" s="20">
        <v>1.67</v>
      </c>
      <c r="V18" s="20">
        <v>375</v>
      </c>
      <c r="W18" s="20">
        <v>5.0000000000000001E-3</v>
      </c>
      <c r="X18" s="20">
        <v>2.0000000000000001E-4</v>
      </c>
      <c r="Y18" s="46">
        <v>0.16</v>
      </c>
    </row>
    <row r="19" spans="2:26" s="16" customFormat="1" ht="33.75" customHeight="1" x14ac:dyDescent="0.25">
      <c r="B19" s="563"/>
      <c r="C19" s="304"/>
      <c r="D19" s="112">
        <v>64</v>
      </c>
      <c r="E19" s="89" t="s">
        <v>45</v>
      </c>
      <c r="F19" s="303" t="s">
        <v>62</v>
      </c>
      <c r="G19" s="198">
        <v>150</v>
      </c>
      <c r="H19" s="112"/>
      <c r="I19" s="209">
        <v>6.45</v>
      </c>
      <c r="J19" s="13">
        <v>4.05</v>
      </c>
      <c r="K19" s="43">
        <v>40.200000000000003</v>
      </c>
      <c r="L19" s="114">
        <v>223.65</v>
      </c>
      <c r="M19" s="214">
        <v>0.08</v>
      </c>
      <c r="N19" s="184">
        <v>0.2</v>
      </c>
      <c r="O19" s="76">
        <v>0</v>
      </c>
      <c r="P19" s="76">
        <v>30</v>
      </c>
      <c r="Q19" s="77">
        <v>0.11</v>
      </c>
      <c r="R19" s="214">
        <v>13.05</v>
      </c>
      <c r="S19" s="76">
        <v>58.34</v>
      </c>
      <c r="T19" s="76">
        <v>22.53</v>
      </c>
      <c r="U19" s="76">
        <v>1.25</v>
      </c>
      <c r="V19" s="76">
        <v>1.1000000000000001</v>
      </c>
      <c r="W19" s="76">
        <v>0</v>
      </c>
      <c r="X19" s="76">
        <v>0</v>
      </c>
      <c r="Y19" s="183">
        <v>0</v>
      </c>
    </row>
    <row r="20" spans="2:26" s="16" customFormat="1" ht="43.5" customHeight="1" x14ac:dyDescent="0.25">
      <c r="B20" s="563"/>
      <c r="C20" s="304"/>
      <c r="D20" s="112">
        <v>98</v>
      </c>
      <c r="E20" s="111" t="s">
        <v>17</v>
      </c>
      <c r="F20" s="567" t="s">
        <v>16</v>
      </c>
      <c r="G20" s="159">
        <v>200</v>
      </c>
      <c r="H20" s="109"/>
      <c r="I20" s="238">
        <v>0.4</v>
      </c>
      <c r="J20" s="20">
        <v>0</v>
      </c>
      <c r="K20" s="46">
        <v>27</v>
      </c>
      <c r="L20" s="705">
        <v>59.48</v>
      </c>
      <c r="M20" s="238">
        <v>0</v>
      </c>
      <c r="N20" s="19">
        <v>0</v>
      </c>
      <c r="O20" s="20">
        <v>1.4</v>
      </c>
      <c r="P20" s="20">
        <v>0</v>
      </c>
      <c r="Q20" s="46">
        <v>0</v>
      </c>
      <c r="R20" s="238">
        <v>0.21</v>
      </c>
      <c r="S20" s="20">
        <v>0</v>
      </c>
      <c r="T20" s="20">
        <v>0</v>
      </c>
      <c r="U20" s="20">
        <v>0.02</v>
      </c>
      <c r="V20" s="20">
        <v>0.2</v>
      </c>
      <c r="W20" s="20">
        <v>0</v>
      </c>
      <c r="X20" s="20">
        <v>0</v>
      </c>
      <c r="Y20" s="46">
        <v>0</v>
      </c>
    </row>
    <row r="21" spans="2:26" s="16" customFormat="1" ht="33.75" customHeight="1" x14ac:dyDescent="0.25">
      <c r="B21" s="563"/>
      <c r="C21" s="304"/>
      <c r="D21" s="124">
        <v>119</v>
      </c>
      <c r="E21" s="111" t="s">
        <v>13</v>
      </c>
      <c r="F21" s="538" t="s">
        <v>50</v>
      </c>
      <c r="G21" s="524">
        <v>20</v>
      </c>
      <c r="H21" s="109"/>
      <c r="I21" s="208">
        <v>1.4</v>
      </c>
      <c r="J21" s="15">
        <v>0.14000000000000001</v>
      </c>
      <c r="K21" s="39">
        <v>8.8000000000000007</v>
      </c>
      <c r="L21" s="217">
        <v>48</v>
      </c>
      <c r="M21" s="208">
        <v>0.02</v>
      </c>
      <c r="N21" s="17">
        <v>6.0000000000000001E-3</v>
      </c>
      <c r="O21" s="15">
        <v>0</v>
      </c>
      <c r="P21" s="15">
        <v>0</v>
      </c>
      <c r="Q21" s="39">
        <v>0</v>
      </c>
      <c r="R21" s="208">
        <v>7.4</v>
      </c>
      <c r="S21" s="15">
        <v>43.6</v>
      </c>
      <c r="T21" s="15">
        <v>13</v>
      </c>
      <c r="U21" s="17">
        <v>0.56000000000000005</v>
      </c>
      <c r="V21" s="15">
        <v>18.600000000000001</v>
      </c>
      <c r="W21" s="15">
        <v>5.9999999999999995E-4</v>
      </c>
      <c r="X21" s="17">
        <v>1E-3</v>
      </c>
      <c r="Y21" s="39">
        <v>0</v>
      </c>
    </row>
    <row r="22" spans="2:26" s="16" customFormat="1" ht="33.75" customHeight="1" x14ac:dyDescent="0.25">
      <c r="B22" s="563"/>
      <c r="C22" s="304"/>
      <c r="D22" s="122">
        <v>120</v>
      </c>
      <c r="E22" s="111" t="s">
        <v>14</v>
      </c>
      <c r="F22" s="538" t="s">
        <v>43</v>
      </c>
      <c r="G22" s="112">
        <v>20</v>
      </c>
      <c r="H22" s="145"/>
      <c r="I22" s="238">
        <v>1.1399999999999999</v>
      </c>
      <c r="J22" s="20">
        <v>0.22</v>
      </c>
      <c r="K22" s="46">
        <v>7.44</v>
      </c>
      <c r="L22" s="346">
        <v>36.26</v>
      </c>
      <c r="M22" s="238">
        <v>0.02</v>
      </c>
      <c r="N22" s="20">
        <v>2.4E-2</v>
      </c>
      <c r="O22" s="20">
        <v>0.08</v>
      </c>
      <c r="P22" s="20">
        <v>0</v>
      </c>
      <c r="Q22" s="21">
        <v>0</v>
      </c>
      <c r="R22" s="238">
        <v>6.8</v>
      </c>
      <c r="S22" s="20">
        <v>24</v>
      </c>
      <c r="T22" s="20">
        <v>8.1999999999999993</v>
      </c>
      <c r="U22" s="20">
        <v>0.46</v>
      </c>
      <c r="V22" s="20">
        <v>73.5</v>
      </c>
      <c r="W22" s="20">
        <v>2E-3</v>
      </c>
      <c r="X22" s="20">
        <v>2E-3</v>
      </c>
      <c r="Y22" s="46">
        <v>1.2E-2</v>
      </c>
    </row>
    <row r="23" spans="2:26" s="16" customFormat="1" ht="33.75" customHeight="1" x14ac:dyDescent="0.25">
      <c r="B23" s="563"/>
      <c r="C23" s="304"/>
      <c r="D23" s="589"/>
      <c r="E23" s="589"/>
      <c r="F23" s="133" t="s">
        <v>20</v>
      </c>
      <c r="G23" s="311">
        <f>G16+G17++G18+G19+G20+G21+G22</f>
        <v>780</v>
      </c>
      <c r="H23" s="234"/>
      <c r="I23" s="342">
        <f t="shared" ref="I23:Y23" si="2">I16+I17++I18+I19+I20+I21+I22</f>
        <v>43.22</v>
      </c>
      <c r="J23" s="75">
        <f t="shared" si="2"/>
        <v>30.04</v>
      </c>
      <c r="K23" s="232">
        <f t="shared" si="2"/>
        <v>106.35</v>
      </c>
      <c r="L23" s="358">
        <f t="shared" si="2"/>
        <v>825.56000000000006</v>
      </c>
      <c r="M23" s="342">
        <f t="shared" si="2"/>
        <v>0.51</v>
      </c>
      <c r="N23" s="75">
        <f t="shared" si="2"/>
        <v>0.53</v>
      </c>
      <c r="O23" s="75">
        <f t="shared" si="2"/>
        <v>42.489999999999995</v>
      </c>
      <c r="P23" s="75">
        <f t="shared" si="2"/>
        <v>240</v>
      </c>
      <c r="Q23" s="233">
        <f t="shared" si="2"/>
        <v>0.12</v>
      </c>
      <c r="R23" s="342">
        <f t="shared" si="2"/>
        <v>131.63</v>
      </c>
      <c r="S23" s="75">
        <f t="shared" si="2"/>
        <v>422.67000000000007</v>
      </c>
      <c r="T23" s="75">
        <f t="shared" si="2"/>
        <v>108.63000000000001</v>
      </c>
      <c r="U23" s="75">
        <f t="shared" si="2"/>
        <v>6.22</v>
      </c>
      <c r="V23" s="75">
        <f t="shared" si="2"/>
        <v>1122.5999999999999</v>
      </c>
      <c r="W23" s="75">
        <f t="shared" si="2"/>
        <v>1.1899999999999999E-2</v>
      </c>
      <c r="X23" s="75">
        <f t="shared" si="2"/>
        <v>5.3E-3</v>
      </c>
      <c r="Y23" s="232">
        <f t="shared" si="2"/>
        <v>0.34199999999999997</v>
      </c>
      <c r="Z23" s="73"/>
    </row>
    <row r="24" spans="2:26" s="16" customFormat="1" ht="33.75" customHeight="1" thickBot="1" x14ac:dyDescent="0.3">
      <c r="B24" s="590"/>
      <c r="C24" s="118"/>
      <c r="D24" s="591"/>
      <c r="E24" s="591"/>
      <c r="F24" s="134" t="s">
        <v>21</v>
      </c>
      <c r="G24" s="181"/>
      <c r="H24" s="171"/>
      <c r="I24" s="177"/>
      <c r="J24" s="51"/>
      <c r="K24" s="102"/>
      <c r="L24" s="378">
        <f>L23/23.5</f>
        <v>35.130212765957452</v>
      </c>
      <c r="M24" s="177"/>
      <c r="N24" s="51"/>
      <c r="O24" s="51"/>
      <c r="P24" s="51"/>
      <c r="Q24" s="108"/>
      <c r="R24" s="177"/>
      <c r="S24" s="51"/>
      <c r="T24" s="51"/>
      <c r="U24" s="51"/>
      <c r="V24" s="51"/>
      <c r="W24" s="51"/>
      <c r="X24" s="51"/>
      <c r="Y24" s="102"/>
      <c r="Z24" s="73"/>
    </row>
    <row r="25" spans="2:26" ht="18.75" x14ac:dyDescent="0.25">
      <c r="B25" s="318"/>
      <c r="C25" s="318"/>
      <c r="D25" s="240"/>
      <c r="E25" s="240"/>
      <c r="F25" s="25"/>
      <c r="G25" s="26"/>
      <c r="H25" s="11"/>
      <c r="I25" s="11"/>
      <c r="J25" s="11"/>
      <c r="K25" s="11"/>
      <c r="S25" s="389"/>
    </row>
    <row r="26" spans="2:26" ht="18.75" x14ac:dyDescent="0.25">
      <c r="E26" s="11"/>
      <c r="F26" s="25"/>
      <c r="G26" s="26"/>
      <c r="H26" s="11"/>
      <c r="I26" s="11"/>
      <c r="J26" s="11"/>
      <c r="K26" s="11"/>
    </row>
    <row r="27" spans="2:26" ht="15.75" x14ac:dyDescent="0.25">
      <c r="B27" s="557" t="s">
        <v>58</v>
      </c>
      <c r="C27" s="568"/>
      <c r="D27" s="568"/>
      <c r="E27" s="11"/>
    </row>
    <row r="28" spans="2:26" ht="15.75" x14ac:dyDescent="0.25">
      <c r="B28" s="558" t="s">
        <v>59</v>
      </c>
      <c r="C28" s="569"/>
      <c r="D28" s="569"/>
      <c r="E28" s="11"/>
    </row>
    <row r="29" spans="2:26" x14ac:dyDescent="0.25">
      <c r="E29" s="11"/>
      <c r="F29" s="11"/>
      <c r="G29" s="11"/>
      <c r="H29" s="11"/>
      <c r="I29" s="11"/>
      <c r="J29" s="11"/>
      <c r="K29" s="11"/>
    </row>
    <row r="30" spans="2:26" x14ac:dyDescent="0.25">
      <c r="E30" s="11"/>
      <c r="F30" s="11"/>
      <c r="G30" s="11"/>
      <c r="H30" s="11"/>
      <c r="I30" s="11"/>
      <c r="J30" s="11"/>
      <c r="K30" s="11"/>
    </row>
    <row r="31" spans="2:26" x14ac:dyDescent="0.25">
      <c r="E31" s="11"/>
      <c r="F31" s="11"/>
      <c r="G31" s="11"/>
      <c r="H31" s="11"/>
      <c r="I31" s="11"/>
      <c r="J31" s="11"/>
      <c r="K31" s="11"/>
    </row>
    <row r="32" spans="2:26" x14ac:dyDescent="0.25">
      <c r="E32" s="11"/>
      <c r="F32" s="11"/>
      <c r="G32" s="11"/>
      <c r="H32" s="11"/>
      <c r="I32" s="11"/>
      <c r="J32" s="11"/>
      <c r="K32" s="11"/>
    </row>
    <row r="33" spans="5:11" x14ac:dyDescent="0.2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1 день</vt:lpstr>
      <vt:lpstr>2 день</vt:lpstr>
      <vt:lpstr>3 день</vt:lpstr>
      <vt:lpstr>4 день</vt:lpstr>
      <vt:lpstr>5 день</vt:lpstr>
      <vt:lpstr>6день </vt:lpstr>
      <vt:lpstr>7 день </vt:lpstr>
      <vt:lpstr>8 день</vt:lpstr>
      <vt:lpstr>9 день</vt:lpstr>
      <vt:lpstr>10день</vt:lpstr>
      <vt:lpstr>11 день</vt:lpstr>
      <vt:lpstr>12 день </vt:lpstr>
      <vt:lpstr>13 день</vt:lpstr>
      <vt:lpstr>14 день </vt:lpstr>
      <vt:lpstr>15 день </vt:lpstr>
      <vt:lpstr>16 день </vt:lpstr>
      <vt:lpstr>17 день </vt:lpstr>
      <vt:lpstr>18 день </vt:lpstr>
      <vt:lpstr>19 день </vt:lpstr>
      <vt:lpstr>20 день </vt:lpstr>
      <vt:lpstr>'18 день '!Область_печати</vt:lpstr>
      <vt:lpstr>'7 день 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2022-10-24T04:37:36Z</dcterms:modified>
</cp:coreProperties>
</file>