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85" yWindow="195" windowWidth="21660" windowHeight="7320" tabRatio="827" firstSheet="2" activeTab="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 " sheetId="16" r:id="rId6"/>
    <sheet name="7 день " sheetId="17" r:id="rId7"/>
    <sheet name="8 день " sheetId="18" r:id="rId8"/>
    <sheet name="9 день " sheetId="19" r:id="rId9"/>
    <sheet name="10 день" sheetId="20" r:id="rId10"/>
    <sheet name="11 день " sheetId="22" r:id="rId11"/>
    <sheet name="12 день " sheetId="23" r:id="rId12"/>
    <sheet name="13 день " sheetId="24" r:id="rId13"/>
    <sheet name="14 день " sheetId="25" r:id="rId14"/>
    <sheet name="15 день " sheetId="26" r:id="rId15"/>
    <sheet name="16 день " sheetId="28" r:id="rId16"/>
    <sheet name="17 день " sheetId="29" r:id="rId17"/>
    <sheet name="18 день " sheetId="30" r:id="rId18"/>
    <sheet name="19 день " sheetId="31" r:id="rId19"/>
    <sheet name="20 день " sheetId="32" r:id="rId20"/>
  </sheets>
  <definedNames>
    <definedName name="_xlnm.Print_Area" localSheetId="17">'18 день '!$B$2:$T$30</definedName>
    <definedName name="_xlnm.Print_Area" localSheetId="6">'7 день '!$B$1:$U$26</definedName>
    <definedName name="_xlnm.Print_Area" localSheetId="7">'8 день '!$B$1:$W$27</definedName>
    <definedName name="_xlnm.Print_Area" localSheetId="8">'9 день '!$B$1:$V$26</definedName>
  </definedNames>
  <calcPr calcId="144525"/>
</workbook>
</file>

<file path=xl/calcChain.xml><?xml version="1.0" encoding="utf-8"?>
<calcChain xmlns="http://schemas.openxmlformats.org/spreadsheetml/2006/main">
  <c r="L28" i="32" l="1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G26" i="32"/>
  <c r="Y25" i="32"/>
  <c r="X25" i="32"/>
  <c r="W25" i="32"/>
  <c r="V25" i="32"/>
  <c r="U25" i="32"/>
  <c r="T25" i="32"/>
  <c r="S25" i="32"/>
  <c r="R25" i="32"/>
  <c r="Q25" i="32"/>
  <c r="P25" i="32"/>
  <c r="O25" i="32"/>
  <c r="N25" i="32"/>
  <c r="M25" i="32"/>
  <c r="L25" i="32"/>
  <c r="L27" i="32" s="1"/>
  <c r="K25" i="32"/>
  <c r="J25" i="32"/>
  <c r="I25" i="32"/>
  <c r="H25" i="32"/>
  <c r="G25" i="32"/>
  <c r="Y26" i="29" l="1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8" i="29" s="1"/>
  <c r="K26" i="29"/>
  <c r="J26" i="29"/>
  <c r="I26" i="29"/>
  <c r="G26" i="29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L27" i="29" s="1"/>
  <c r="K25" i="29"/>
  <c r="J25" i="29"/>
  <c r="I25" i="29"/>
  <c r="G25" i="29"/>
  <c r="L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L16" i="23" s="1"/>
  <c r="K14" i="23"/>
  <c r="J14" i="23"/>
  <c r="I14" i="23"/>
  <c r="H14" i="23"/>
  <c r="G14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G20" i="13" l="1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G14" i="11"/>
  <c r="G13" i="11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G26" i="10"/>
  <c r="G25" i="10"/>
  <c r="L25" i="25" l="1"/>
  <c r="L24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G23" i="25"/>
  <c r="G22" i="25"/>
  <c r="Y24" i="23" l="1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L25" i="23" s="1"/>
  <c r="K24" i="23"/>
  <c r="J24" i="23"/>
  <c r="I24" i="23"/>
  <c r="G24" i="23"/>
  <c r="G15" i="20"/>
  <c r="G14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Y22" i="22" l="1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L24" i="22" s="1"/>
  <c r="K22" i="22"/>
  <c r="J22" i="22"/>
  <c r="I22" i="22"/>
  <c r="G22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L23" i="22" s="1"/>
  <c r="K21" i="22"/>
  <c r="J21" i="22"/>
  <c r="I21" i="22"/>
  <c r="G21" i="22"/>
  <c r="L24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G22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L23" i="6" s="1"/>
  <c r="K21" i="6"/>
  <c r="J21" i="6"/>
  <c r="I21" i="6"/>
  <c r="G21" i="6"/>
  <c r="Y17" i="31"/>
  <c r="X17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G17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G16" i="31"/>
  <c r="Y14" i="30" l="1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L16" i="30" s="1"/>
  <c r="K14" i="30"/>
  <c r="J14" i="30"/>
  <c r="I14" i="30"/>
  <c r="G14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L15" i="30" s="1"/>
  <c r="K13" i="30"/>
  <c r="J13" i="30"/>
  <c r="I13" i="30"/>
  <c r="G13" i="30"/>
  <c r="L15" i="19" l="1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G13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L14" i="19" s="1"/>
  <c r="K12" i="19"/>
  <c r="J12" i="19"/>
  <c r="I12" i="19"/>
  <c r="G12" i="19"/>
  <c r="L15" i="11"/>
  <c r="L16" i="11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L13" i="14"/>
  <c r="I26" i="30" l="1"/>
  <c r="J26" i="30"/>
  <c r="K26" i="30"/>
  <c r="L26" i="30"/>
  <c r="M26" i="30"/>
  <c r="N26" i="30"/>
  <c r="O26" i="30"/>
  <c r="P26" i="30"/>
  <c r="Q26" i="30"/>
  <c r="R26" i="30"/>
  <c r="S26" i="30"/>
  <c r="T26" i="30"/>
  <c r="U26" i="30"/>
  <c r="V26" i="30"/>
  <c r="W26" i="30"/>
  <c r="X26" i="30"/>
  <c r="Y26" i="30"/>
  <c r="I25" i="30"/>
  <c r="J25" i="30"/>
  <c r="K25" i="30"/>
  <c r="L25" i="30"/>
  <c r="M25" i="30"/>
  <c r="N25" i="30"/>
  <c r="O25" i="30"/>
  <c r="P25" i="30"/>
  <c r="Q25" i="30"/>
  <c r="R25" i="30"/>
  <c r="S25" i="30"/>
  <c r="T25" i="30"/>
  <c r="U25" i="30"/>
  <c r="V25" i="30"/>
  <c r="W25" i="30"/>
  <c r="X25" i="30"/>
  <c r="Y25" i="30"/>
  <c r="G26" i="30"/>
  <c r="G25" i="30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Y13" i="29" l="1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G14" i="29"/>
  <c r="G13" i="29"/>
  <c r="L30" i="20" l="1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9" i="20" s="1"/>
  <c r="K27" i="20"/>
  <c r="J27" i="20"/>
  <c r="I27" i="20"/>
  <c r="H27" i="20"/>
  <c r="G27" i="20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L24" i="19" s="1"/>
  <c r="K23" i="19"/>
  <c r="J23" i="19"/>
  <c r="I23" i="19"/>
  <c r="G23" i="19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L28" i="18" s="1"/>
  <c r="K26" i="18"/>
  <c r="J26" i="18"/>
  <c r="I26" i="18"/>
  <c r="G26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7" i="18" s="1"/>
  <c r="K25" i="18"/>
  <c r="J25" i="18"/>
  <c r="I25" i="18"/>
  <c r="G25" i="18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L25" i="17" s="1"/>
  <c r="K23" i="17"/>
  <c r="J23" i="17"/>
  <c r="I23" i="17"/>
  <c r="G23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4" i="17" s="1"/>
  <c r="K22" i="17"/>
  <c r="J22" i="17"/>
  <c r="I22" i="17"/>
  <c r="G22" i="17"/>
  <c r="Y22" i="24" l="1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G21" i="24"/>
  <c r="L22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G21" i="16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L25" i="11" s="1"/>
  <c r="K24" i="11"/>
  <c r="J24" i="11"/>
  <c r="I24" i="11"/>
  <c r="G24" i="11"/>
  <c r="L19" i="31"/>
  <c r="L18" i="31"/>
  <c r="L16" i="29"/>
  <c r="L15" i="29"/>
  <c r="L12" i="28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G11" i="28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L12" i="26" s="1"/>
  <c r="K11" i="26"/>
  <c r="J11" i="26"/>
  <c r="I11" i="26"/>
  <c r="G11" i="26"/>
  <c r="L13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G1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L12" i="24" s="1"/>
  <c r="K11" i="24"/>
  <c r="J11" i="24"/>
  <c r="I11" i="24"/>
  <c r="G11" i="24"/>
  <c r="L12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G1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L13" i="17" s="1"/>
  <c r="K12" i="17"/>
  <c r="J12" i="17"/>
  <c r="I12" i="17"/>
  <c r="G12" i="17"/>
  <c r="L12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G11" i="16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L12" i="13" s="1"/>
  <c r="K11" i="13"/>
  <c r="J11" i="13"/>
  <c r="I11" i="13"/>
  <c r="G11" i="13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L16" i="10" s="1"/>
  <c r="K14" i="10"/>
  <c r="J14" i="10"/>
  <c r="I14" i="10"/>
  <c r="G14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L15" i="10" s="1"/>
  <c r="K13" i="10"/>
  <c r="J13" i="10"/>
  <c r="I13" i="10"/>
  <c r="G13" i="10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L13" i="6" s="1"/>
  <c r="K12" i="6"/>
  <c r="J12" i="6"/>
  <c r="I12" i="6"/>
  <c r="G12" i="6"/>
  <c r="L21" i="13" l="1"/>
  <c r="L28" i="10" l="1"/>
  <c r="L27" i="10"/>
  <c r="L28" i="30" l="1"/>
  <c r="L27" i="30"/>
  <c r="Y22" i="26" l="1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L24" i="26" s="1"/>
  <c r="K22" i="26"/>
  <c r="J22" i="26"/>
  <c r="I22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L23" i="26" s="1"/>
  <c r="K21" i="26"/>
  <c r="J21" i="26"/>
  <c r="I21" i="26"/>
  <c r="G22" i="26"/>
  <c r="G21" i="26"/>
  <c r="L24" i="24"/>
  <c r="L23" i="24"/>
  <c r="G22" i="24"/>
  <c r="L21" i="14" l="1"/>
  <c r="Y27" i="31" l="1"/>
  <c r="X27" i="31"/>
  <c r="W27" i="31"/>
  <c r="V27" i="31"/>
  <c r="U27" i="31"/>
  <c r="T27" i="31"/>
  <c r="S27" i="31"/>
  <c r="R27" i="31"/>
  <c r="Q27" i="31"/>
  <c r="P27" i="31"/>
  <c r="O27" i="31"/>
  <c r="N27" i="31"/>
  <c r="M27" i="31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7" i="31" l="1"/>
  <c r="G27" i="31"/>
  <c r="L20" i="28" l="1"/>
  <c r="L21" i="28" s="1"/>
  <c r="G20" i="28"/>
  <c r="G21" i="14" l="1"/>
  <c r="L28" i="31" l="1"/>
  <c r="L22" i="14" l="1"/>
  <c r="I27" i="31" l="1"/>
  <c r="J27" i="31"/>
  <c r="K27" i="31"/>
  <c r="K20" i="28" l="1"/>
  <c r="J20" i="28"/>
  <c r="I20" i="28"/>
  <c r="K21" i="14" l="1"/>
  <c r="J21" i="14"/>
  <c r="I21" i="14"/>
</calcChain>
</file>

<file path=xl/sharedStrings.xml><?xml version="1.0" encoding="utf-8"?>
<sst xmlns="http://schemas.openxmlformats.org/spreadsheetml/2006/main" count="1467" uniqueCount="181">
  <si>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</si>
  <si>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</si>
  <si>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</si>
  <si>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</si>
  <si>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</si>
  <si>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</si>
  <si>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</si>
  <si>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</si>
  <si>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</si>
  <si>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</si>
  <si>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</si>
  <si>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</si>
  <si>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</si>
  <si>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</si>
  <si>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</si>
  <si>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</si>
  <si>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</si>
  <si>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</si>
  <si>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</si>
  <si>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</si>
  <si>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</si>
  <si>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</si>
  <si>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</si>
  <si>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</si>
  <si>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</si>
  <si>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</si>
  <si>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</si>
  <si>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</si>
  <si>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</si>
  <si>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</si>
  <si>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</si>
  <si>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</si>
  <si>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</si>
  <si>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</si>
  <si>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</si>
  <si>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</si>
  <si>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</si>
  <si>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</si>
  <si>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</si>
  <si>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</si>
  <si>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</si>
  <si>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</si>
  <si>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</si>
  <si>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</si>
  <si>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</si>
  <si>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</si>
  <si>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</si>
  <si>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</si>
  <si>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</si>
  <si>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</si>
  <si>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</si>
  <si>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</si>
  <si>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</si>
  <si>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</si>
  <si>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</si>
  <si>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Рис отварной  с маслом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</si>
  <si>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</si>
  <si>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</si>
  <si>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</si>
  <si>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</si>
  <si>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</si>
  <si>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</si>
  <si>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</si>
  <si>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Чай с облепихой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</si>
  <si>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</si>
  <si>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</si>
  <si>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</si>
  <si>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</si>
  <si>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</si>
  <si>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</si>
  <si>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</si>
  <si>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</si>
  <si>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 Омлет  с сыром</t>
  </si>
  <si>
    <t xml:space="preserve"> Компот из  сухофруктов</t>
  </si>
  <si>
    <t>Закуска</t>
  </si>
  <si>
    <t xml:space="preserve"> 2 блюдо</t>
  </si>
  <si>
    <t>Гарнир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</si>
  <si>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</si>
  <si>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</si>
  <si>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</si>
  <si>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</si>
  <si>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</si>
  <si>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</si>
  <si>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</si>
  <si>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</si>
  <si>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</si>
  <si>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</si>
  <si>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</si>
  <si>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</si>
  <si>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</si>
  <si>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>Каша  рисовая молочная с маслом</t>
  </si>
  <si>
    <t>Чай с шиповником</t>
  </si>
  <si>
    <t>Сок фруктовый (персиковый)</t>
  </si>
  <si>
    <t>Рыба запеченная под сырно - овощной шапкой</t>
  </si>
  <si>
    <t>Фрукты в асортименте (яблоко)</t>
  </si>
  <si>
    <t>Каша гречневая вязкая с маслом</t>
  </si>
  <si>
    <t>Фрукты в ассортименте (яблоко)</t>
  </si>
  <si>
    <t xml:space="preserve"> Бефстроганов (говядина)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</si>
  <si>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</si>
  <si>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</si>
  <si>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</si>
  <si>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</si>
  <si>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</si>
  <si>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</si>
  <si>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</si>
  <si>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</si>
  <si>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</si>
  <si>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</si>
  <si>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</si>
  <si>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Каша  овсяная молочная с маслом</t>
  </si>
  <si>
    <t>о/о*</t>
  </si>
  <si>
    <t>Рыба запеченная с сыром</t>
  </si>
  <si>
    <t>Сок фруктовый (яблоко)</t>
  </si>
  <si>
    <t>Сок фруктовый (мультифрукт)</t>
  </si>
  <si>
    <t xml:space="preserve">Картофель запеченный </t>
  </si>
  <si>
    <t>Филе птицы тушеное с овощами (филе птицы, лук, морковь, томатная паста, сметана)</t>
  </si>
  <si>
    <t>Напиток  плодово – ягодный витаминизированный(черносмородиновый)</t>
  </si>
  <si>
    <t>Напиток плодово – 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</si>
  <si>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</si>
  <si>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</si>
  <si>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Напиток плодово – ягодный витаминизированный  (вишневый)</t>
  </si>
  <si>
    <t>Напиток плодово – ягодный витаминизированный черносмородиновый)</t>
  </si>
  <si>
    <t>Кисель витаминизированный плодово-ягодный  (вишневый)</t>
  </si>
  <si>
    <t xml:space="preserve">Картофель запеченный с  зеленью </t>
  </si>
  <si>
    <t>Печень "По - строгановски"</t>
  </si>
  <si>
    <t xml:space="preserve">Картофель запеченный с сыром </t>
  </si>
  <si>
    <t xml:space="preserve">Картофель отварной с маслом и зеленью </t>
  </si>
  <si>
    <t>Чахохбили</t>
  </si>
  <si>
    <t>Компот из смеси фруктов и ягод (из смеси фруктов: яблоко, клубника, вишня, слива)</t>
  </si>
  <si>
    <t>Курица запеченная с соусом и зеленью</t>
  </si>
  <si>
    <t>Суп картофельный с макаронными изделиями</t>
  </si>
  <si>
    <t xml:space="preserve"> Мясо тушеное(говядина)</t>
  </si>
  <si>
    <t>Суп томатный  с курицей, фасолью и овощами</t>
  </si>
  <si>
    <t>Энергетическая ценность, ккал</t>
  </si>
  <si>
    <t>Горошек консервированный</t>
  </si>
  <si>
    <t>Рагу овощное с маслом</t>
  </si>
  <si>
    <t>Картофель отварной с маслом и зеленью</t>
  </si>
  <si>
    <t>Филе птицы запеченное с помидорами</t>
  </si>
  <si>
    <t>№ рецептуры</t>
  </si>
  <si>
    <t xml:space="preserve"> Бефстроганов (свинина)</t>
  </si>
  <si>
    <t>Щи вегетарианские со сметаной</t>
  </si>
  <si>
    <t>Оладьи с джемом</t>
  </si>
  <si>
    <t>Блинчики с ягодным  соусом (2 шт)</t>
  </si>
  <si>
    <t>Икра овощная (кабачковая)</t>
  </si>
  <si>
    <t>Фрукты в ассортименте (мандарин)</t>
  </si>
  <si>
    <t>Пудинг из творога с яблоками со сгущенным молоком</t>
  </si>
  <si>
    <t>Курица запеченная с соусом и  зеленью</t>
  </si>
  <si>
    <t>Каша манная молочная с персиками и маслом</t>
  </si>
  <si>
    <t xml:space="preserve">Кукуруза консервированная </t>
  </si>
  <si>
    <t>Мясо тушеное</t>
  </si>
  <si>
    <t>Запеканка из творога с ягодой</t>
  </si>
  <si>
    <t>Филе птицы тушеное с овощным чатни</t>
  </si>
  <si>
    <t>Яблоко запеченное с творогом</t>
  </si>
  <si>
    <t>Запеканка из рыбы под сырной шапкой</t>
  </si>
  <si>
    <t>Плов  с мясом (говядина)</t>
  </si>
  <si>
    <t>Котлета из птицы</t>
  </si>
  <si>
    <t>Рыба  запеченная с помидорами и сыром</t>
  </si>
  <si>
    <t>Булгур отварной  с маслом</t>
  </si>
  <si>
    <t>Суп куриный с домашней лапшой</t>
  </si>
  <si>
    <t>Мясная корзинка с сыром</t>
  </si>
  <si>
    <t>Икра кабачковая</t>
  </si>
  <si>
    <t xml:space="preserve">Биточек из птицы с сыром </t>
  </si>
  <si>
    <t>Фрикадельки куриные с томатным  соусом</t>
  </si>
  <si>
    <t>Суп куриный с рисом и томатом</t>
  </si>
  <si>
    <t>Сложный гарнир№6  (картофельное пюре,  капуста тушеная</t>
  </si>
  <si>
    <t>Икра  овощная (баклажанная)</t>
  </si>
  <si>
    <t>Суп картофельный с  с мясом</t>
  </si>
  <si>
    <t>Картофель отварной м маслом и зеленью</t>
  </si>
  <si>
    <t>этик.</t>
  </si>
  <si>
    <t>Фруктовый десерт</t>
  </si>
  <si>
    <t xml:space="preserve"> Каша пшенная молочная с маслом</t>
  </si>
  <si>
    <t>Пельмени отварные с маслом</t>
  </si>
  <si>
    <t>Жаркое с мясом (свинина)</t>
  </si>
  <si>
    <t>Компот фруктово - ягодный (вишня)</t>
  </si>
  <si>
    <t>Кофейный напиток с молоком</t>
  </si>
  <si>
    <t>Масло сливочное порциями</t>
  </si>
  <si>
    <t>Масло сливочное  шоколадное порциями</t>
  </si>
  <si>
    <t>Компот фруктово - ягодный (клубника)</t>
  </si>
  <si>
    <t>Компот фруктово - ягодный (смородина)</t>
  </si>
  <si>
    <t>Рассольник с мясом и сметаной</t>
  </si>
  <si>
    <t>Салат из капусты с порковью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</si>
</sst>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1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7" fillId="0" borderId="42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8" fillId="2" borderId="35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0" fillId="0" borderId="0" xfId="0" applyAlignment="1"/>
    <xf numFmtId="0" fontId="9" fillId="2" borderId="20" xfId="0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2" borderId="0" xfId="0" applyFont="1" applyFill="1" applyBorder="1"/>
    <xf numFmtId="0" fontId="7" fillId="0" borderId="36" xfId="0" applyFont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8" xfId="0" applyFont="1" applyBorder="1" applyAlignment="1">
      <alignment horizontal="left"/>
    </xf>
    <xf numFmtId="0" fontId="9" fillId="2" borderId="38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left"/>
    </xf>
    <xf numFmtId="0" fontId="9" fillId="0" borderId="38" xfId="0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36" xfId="0" applyFont="1" applyFill="1" applyBorder="1"/>
    <xf numFmtId="0" fontId="9" fillId="0" borderId="44" xfId="0" applyFont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9" fillId="2" borderId="38" xfId="0" applyFont="1" applyFill="1" applyBorder="1" applyAlignment="1">
      <alignment horizontal="left" wrapText="1"/>
    </xf>
    <xf numFmtId="0" fontId="9" fillId="3" borderId="44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left"/>
    </xf>
    <xf numFmtId="0" fontId="12" fillId="2" borderId="3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8" fillId="2" borderId="53" xfId="0" applyFont="1" applyFill="1" applyBorder="1" applyAlignment="1">
      <alignment horizontal="center"/>
    </xf>
    <xf numFmtId="0" fontId="9" fillId="0" borderId="5" xfId="0" applyFont="1" applyBorder="1"/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9" fillId="2" borderId="27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9" fillId="3" borderId="38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9" fillId="0" borderId="38" xfId="0" applyFont="1" applyBorder="1" applyAlignment="1">
      <alignment horizontal="center" wrapText="1"/>
    </xf>
    <xf numFmtId="0" fontId="9" fillId="4" borderId="39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wrapText="1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9" fillId="0" borderId="5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wrapText="1"/>
    </xf>
    <xf numFmtId="0" fontId="9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8" xfId="0" applyFont="1" applyFill="1" applyBorder="1"/>
    <xf numFmtId="0" fontId="9" fillId="2" borderId="5" xfId="0" applyFont="1" applyFill="1" applyBorder="1" applyAlignment="1">
      <alignment horizontal="left"/>
    </xf>
    <xf numFmtId="0" fontId="9" fillId="2" borderId="51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9" fillId="0" borderId="56" xfId="0" applyFont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8" fillId="2" borderId="38" xfId="0" applyFont="1" applyFill="1" applyBorder="1"/>
    <xf numFmtId="0" fontId="8" fillId="0" borderId="38" xfId="0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9" fillId="3" borderId="40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1" xfId="0" applyFont="1" applyFill="1" applyBorder="1" applyAlignment="1">
      <alignment horizontal="center" wrapText="1"/>
    </xf>
    <xf numFmtId="0" fontId="5" fillId="2" borderId="31" xfId="1" applyFont="1" applyFill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 wrapText="1"/>
    </xf>
    <xf numFmtId="164" fontId="6" fillId="0" borderId="51" xfId="0" applyNumberFormat="1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1" xfId="1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31" xfId="1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9" fillId="2" borderId="0" xfId="0" applyNumberFormat="1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15" fillId="2" borderId="0" xfId="0" applyFont="1" applyFill="1" applyBorder="1"/>
    <xf numFmtId="0" fontId="5" fillId="4" borderId="2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4" borderId="57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5" fillId="4" borderId="31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9" fillId="2" borderId="43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left"/>
    </xf>
    <xf numFmtId="0" fontId="5" fillId="3" borderId="3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9" fillId="4" borderId="32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9" fillId="4" borderId="50" xfId="0" applyFont="1" applyFill="1" applyBorder="1" applyAlignment="1">
      <alignment horizontal="center"/>
    </xf>
    <xf numFmtId="0" fontId="9" fillId="0" borderId="5" xfId="0" applyFont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9" fillId="0" borderId="52" xfId="0" applyFont="1" applyBorder="1" applyAlignment="1">
      <alignment wrapText="1"/>
    </xf>
    <xf numFmtId="0" fontId="6" fillId="2" borderId="23" xfId="0" applyFont="1" applyFill="1" applyBorder="1" applyAlignment="1">
      <alignment horizontal="center"/>
    </xf>
    <xf numFmtId="164" fontId="9" fillId="4" borderId="40" xfId="0" applyNumberFormat="1" applyFont="1" applyFill="1" applyBorder="1" applyAlignment="1">
      <alignment horizontal="center"/>
    </xf>
    <xf numFmtId="164" fontId="9" fillId="3" borderId="38" xfId="0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4" borderId="31" xfId="1" applyFont="1" applyFill="1" applyBorder="1" applyAlignment="1">
      <alignment horizontal="center" wrapText="1"/>
    </xf>
    <xf numFmtId="0" fontId="5" fillId="2" borderId="44" xfId="1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7" fillId="0" borderId="60" xfId="0" applyFont="1" applyBorder="1" applyAlignment="1">
      <alignment horizontal="center" wrapText="1"/>
    </xf>
    <xf numFmtId="0" fontId="7" fillId="0" borderId="6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2" fillId="0" borderId="0" xfId="1"/>
    <xf numFmtId="0" fontId="5" fillId="2" borderId="2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wrapText="1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9" fillId="4" borderId="44" xfId="0" applyFont="1" applyFill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52" xfId="0" applyFont="1" applyBorder="1" applyAlignment="1"/>
    <xf numFmtId="0" fontId="9" fillId="0" borderId="6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57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164" fontId="6" fillId="3" borderId="40" xfId="0" applyNumberFormat="1" applyFont="1" applyFill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7" fillId="4" borderId="50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5" fillId="0" borderId="44" xfId="1" applyFont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9" fillId="3" borderId="52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164" fontId="5" fillId="0" borderId="54" xfId="0" applyNumberFormat="1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0" fillId="3" borderId="0" xfId="0" applyFont="1" applyFill="1" applyBorder="1"/>
    <xf numFmtId="0" fontId="0" fillId="4" borderId="0" xfId="0" applyFill="1" applyBorder="1"/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4" borderId="53" xfId="0" applyFont="1" applyFill="1" applyBorder="1"/>
    <xf numFmtId="0" fontId="9" fillId="4" borderId="44" xfId="0" applyFont="1" applyFill="1" applyBorder="1" applyAlignment="1">
      <alignment horizontal="center" wrapText="1"/>
    </xf>
    <xf numFmtId="0" fontId="9" fillId="0" borderId="44" xfId="0" applyFont="1" applyFill="1" applyBorder="1" applyAlignment="1">
      <alignment horizontal="center" wrapText="1"/>
    </xf>
    <xf numFmtId="0" fontId="6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9" fillId="4" borderId="38" xfId="0" applyFont="1" applyFill="1" applyBorder="1" applyAlignment="1">
      <alignment horizontal="left" wrapText="1"/>
    </xf>
    <xf numFmtId="0" fontId="5" fillId="0" borderId="30" xfId="1" applyFont="1" applyBorder="1" applyAlignment="1">
      <alignment horizontal="center"/>
    </xf>
    <xf numFmtId="0" fontId="8" fillId="4" borderId="51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2" borderId="65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5" fillId="2" borderId="43" xfId="0" applyNumberFormat="1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2" fontId="6" fillId="2" borderId="50" xfId="0" applyNumberFormat="1" applyFont="1" applyFill="1" applyBorder="1" applyAlignment="1">
      <alignment horizontal="center"/>
    </xf>
    <xf numFmtId="0" fontId="7" fillId="2" borderId="40" xfId="0" applyFont="1" applyFill="1" applyBorder="1" applyAlignment="1">
      <alignment horizontal="left"/>
    </xf>
    <xf numFmtId="0" fontId="7" fillId="0" borderId="70" xfId="0" applyFont="1" applyBorder="1" applyAlignment="1">
      <alignment horizontal="center"/>
    </xf>
    <xf numFmtId="164" fontId="7" fillId="0" borderId="52" xfId="0" applyNumberFormat="1" applyFont="1" applyBorder="1" applyAlignment="1">
      <alignment horizontal="center"/>
    </xf>
    <xf numFmtId="2" fontId="7" fillId="0" borderId="53" xfId="0" applyNumberFormat="1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0" fontId="9" fillId="4" borderId="38" xfId="0" applyFont="1" applyFill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9" fillId="0" borderId="5" xfId="0" applyFont="1" applyFill="1" applyBorder="1" applyAlignment="1">
      <alignment wrapText="1"/>
    </xf>
    <xf numFmtId="2" fontId="6" fillId="2" borderId="45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14" fillId="0" borderId="37" xfId="0" applyFont="1" applyFill="1" applyBorder="1" applyAlignment="1">
      <alignment horizontal="center" wrapText="1"/>
    </xf>
    <xf numFmtId="0" fontId="9" fillId="0" borderId="38" xfId="0" applyFont="1" applyFill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0" borderId="44" xfId="0" applyFont="1" applyFill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2" fontId="6" fillId="4" borderId="39" xfId="0" applyNumberFormat="1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164" fontId="6" fillId="4" borderId="39" xfId="0" applyNumberFormat="1" applyFont="1" applyFill="1" applyBorder="1" applyAlignment="1">
      <alignment horizontal="center"/>
    </xf>
    <xf numFmtId="0" fontId="9" fillId="0" borderId="52" xfId="0" applyFont="1" applyFill="1" applyBorder="1" applyAlignment="1">
      <alignment horizontal="left" wrapText="1"/>
    </xf>
    <xf numFmtId="0" fontId="9" fillId="4" borderId="52" xfId="0" applyFont="1" applyFill="1" applyBorder="1" applyAlignment="1">
      <alignment wrapText="1"/>
    </xf>
    <xf numFmtId="2" fontId="6" fillId="3" borderId="40" xfId="0" applyNumberFormat="1" applyFont="1" applyFill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8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wrapText="1"/>
    </xf>
    <xf numFmtId="0" fontId="5" fillId="4" borderId="38" xfId="1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left" wrapText="1"/>
    </xf>
    <xf numFmtId="0" fontId="5" fillId="2" borderId="3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40" xfId="0" applyFont="1" applyFill="1" applyBorder="1" applyAlignment="1">
      <alignment horizontal="center"/>
    </xf>
    <xf numFmtId="0" fontId="5" fillId="0" borderId="37" xfId="1" applyFont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9" fillId="3" borderId="50" xfId="0" applyNumberFormat="1" applyFont="1" applyFill="1" applyBorder="1" applyAlignment="1">
      <alignment horizontal="center"/>
    </xf>
    <xf numFmtId="2" fontId="6" fillId="4" borderId="51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2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9" fillId="0" borderId="38" xfId="0" applyFont="1" applyBorder="1" applyAlignment="1">
      <alignment horizontal="left" wrapText="1"/>
    </xf>
    <xf numFmtId="0" fontId="9" fillId="0" borderId="33" xfId="0" applyFont="1" applyBorder="1" applyAlignment="1">
      <alignment horizontal="center"/>
    </xf>
    <xf numFmtId="0" fontId="9" fillId="0" borderId="37" xfId="0" applyFont="1" applyBorder="1" applyAlignment="1">
      <alignment horizontal="left" wrapText="1"/>
    </xf>
    <xf numFmtId="0" fontId="9" fillId="0" borderId="35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164" fontId="6" fillId="3" borderId="38" xfId="0" applyNumberFormat="1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41" xfId="0" applyFont="1" applyBorder="1" applyAlignment="1">
      <alignment horizontal="center" wrapText="1"/>
    </xf>
    <xf numFmtId="0" fontId="11" fillId="2" borderId="3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6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5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/>
    <xf numFmtId="0" fontId="5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/>
    <xf numFmtId="0" fontId="9" fillId="0" borderId="46" xfId="0" applyFont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8" fillId="3" borderId="5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left" wrapText="1"/>
    </xf>
    <xf numFmtId="0" fontId="9" fillId="2" borderId="27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37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8" fillId="2" borderId="52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left" wrapText="1"/>
    </xf>
    <xf numFmtId="0" fontId="9" fillId="0" borderId="52" xfId="0" applyFont="1" applyBorder="1" applyAlignment="1">
      <alignment horizontal="left"/>
    </xf>
    <xf numFmtId="0" fontId="9" fillId="2" borderId="52" xfId="0" applyFont="1" applyFill="1" applyBorder="1" applyAlignment="1">
      <alignment horizontal="left" wrapText="1"/>
    </xf>
    <xf numFmtId="0" fontId="9" fillId="0" borderId="37" xfId="0" applyFont="1" applyBorder="1" applyAlignment="1">
      <alignment horizontal="left"/>
    </xf>
    <xf numFmtId="0" fontId="9" fillId="2" borderId="36" xfId="0" applyFont="1" applyFill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 wrapText="1"/>
    </xf>
    <xf numFmtId="0" fontId="9" fillId="2" borderId="47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wrapText="1"/>
    </xf>
    <xf numFmtId="0" fontId="7" fillId="3" borderId="40" xfId="0" applyFont="1" applyFill="1" applyBorder="1" applyAlignment="1">
      <alignment horizontal="left"/>
    </xf>
    <xf numFmtId="0" fontId="9" fillId="3" borderId="44" xfId="0" applyFont="1" applyFill="1" applyBorder="1" applyAlignment="1">
      <alignment horizontal="left"/>
    </xf>
    <xf numFmtId="0" fontId="9" fillId="0" borderId="27" xfId="0" applyFont="1" applyBorder="1" applyAlignment="1">
      <alignment horizontal="left" wrapText="1"/>
    </xf>
    <xf numFmtId="0" fontId="9" fillId="3" borderId="52" xfId="0" applyFont="1" applyFill="1" applyBorder="1" applyAlignment="1">
      <alignment horizontal="center" wrapText="1"/>
    </xf>
    <xf numFmtId="0" fontId="9" fillId="4" borderId="52" xfId="0" applyFont="1" applyFill="1" applyBorder="1" applyAlignment="1">
      <alignment horizontal="center" wrapText="1"/>
    </xf>
    <xf numFmtId="0" fontId="0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52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3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4" borderId="53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3" fillId="4" borderId="39" xfId="0" applyFont="1" applyFill="1" applyBorder="1" applyAlignment="1">
      <alignment horizontal="center" wrapText="1"/>
    </xf>
    <xf numFmtId="0" fontId="5" fillId="3" borderId="31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164" fontId="6" fillId="4" borderId="50" xfId="0" applyNumberFormat="1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54" xfId="0" applyFont="1" applyFill="1" applyBorder="1" applyAlignment="1">
      <alignment horizontal="center"/>
    </xf>
    <xf numFmtId="0" fontId="7" fillId="3" borderId="5" xfId="0" applyFont="1" applyFill="1" applyBorder="1"/>
    <xf numFmtId="0" fontId="5" fillId="2" borderId="52" xfId="0" applyFont="1" applyFill="1" applyBorder="1" applyAlignment="1">
      <alignment horizontal="left" wrapText="1"/>
    </xf>
    <xf numFmtId="0" fontId="9" fillId="0" borderId="52" xfId="0" applyFont="1" applyFill="1" applyBorder="1" applyAlignment="1">
      <alignment horizontal="left"/>
    </xf>
    <xf numFmtId="0" fontId="9" fillId="3" borderId="38" xfId="0" applyFont="1" applyFill="1" applyBorder="1" applyAlignment="1">
      <alignment wrapText="1"/>
    </xf>
    <xf numFmtId="0" fontId="9" fillId="0" borderId="38" xfId="0" applyFont="1" applyFill="1" applyBorder="1" applyAlignment="1">
      <alignment wrapText="1"/>
    </xf>
    <xf numFmtId="0" fontId="9" fillId="0" borderId="43" xfId="0" applyFont="1" applyBorder="1" applyAlignment="1"/>
    <xf numFmtId="0" fontId="18" fillId="0" borderId="0" xfId="0" applyFont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0" fontId="9" fillId="0" borderId="38" xfId="0" applyFont="1" applyBorder="1" applyAlignment="1">
      <alignment wrapText="1"/>
    </xf>
    <xf numFmtId="0" fontId="9" fillId="2" borderId="5" xfId="0" applyFont="1" applyFill="1" applyBorder="1" applyAlignment="1">
      <alignment horizontal="right"/>
    </xf>
    <xf numFmtId="0" fontId="9" fillId="0" borderId="59" xfId="0" applyFont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11" fillId="3" borderId="38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6" fillId="4" borderId="44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left"/>
    </xf>
    <xf numFmtId="0" fontId="9" fillId="0" borderId="32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164" fontId="6" fillId="0" borderId="51" xfId="0" applyNumberFormat="1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2" fillId="3" borderId="52" xfId="0" applyFont="1" applyFill="1" applyBorder="1" applyAlignment="1">
      <alignment horizontal="center"/>
    </xf>
    <xf numFmtId="0" fontId="9" fillId="3" borderId="52" xfId="0" applyFont="1" applyFill="1" applyBorder="1" applyAlignment="1"/>
    <xf numFmtId="0" fontId="12" fillId="4" borderId="5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9" fillId="0" borderId="52" xfId="0" applyFont="1" applyFill="1" applyBorder="1" applyAlignment="1">
      <alignment wrapText="1"/>
    </xf>
    <xf numFmtId="0" fontId="7" fillId="3" borderId="52" xfId="0" applyFont="1" applyFill="1" applyBorder="1" applyAlignment="1"/>
    <xf numFmtId="0" fontId="6" fillId="3" borderId="6" xfId="0" applyFont="1" applyFill="1" applyBorder="1" applyAlignment="1">
      <alignment horizontal="center"/>
    </xf>
    <xf numFmtId="0" fontId="7" fillId="4" borderId="52" xfId="0" applyFont="1" applyFill="1" applyBorder="1" applyAlignment="1"/>
    <xf numFmtId="0" fontId="12" fillId="4" borderId="55" xfId="0" applyFont="1" applyFill="1" applyBorder="1" applyAlignment="1">
      <alignment horizontal="center"/>
    </xf>
    <xf numFmtId="0" fontId="7" fillId="4" borderId="53" xfId="0" applyFont="1" applyFill="1" applyBorder="1" applyAlignment="1"/>
    <xf numFmtId="0" fontId="9" fillId="0" borderId="56" xfId="0" applyFont="1" applyBorder="1" applyAlignment="1"/>
    <xf numFmtId="0" fontId="9" fillId="2" borderId="5" xfId="0" applyFont="1" applyFill="1" applyBorder="1" applyAlignment="1"/>
    <xf numFmtId="0" fontId="7" fillId="2" borderId="5" xfId="0" applyFont="1" applyFill="1" applyBorder="1" applyAlignment="1"/>
    <xf numFmtId="0" fontId="7" fillId="2" borderId="7" xfId="0" applyFont="1" applyFill="1" applyBorder="1" applyAlignment="1"/>
    <xf numFmtId="0" fontId="9" fillId="2" borderId="52" xfId="0" applyFont="1" applyFill="1" applyBorder="1" applyAlignment="1">
      <alignment horizontal="left"/>
    </xf>
    <xf numFmtId="0" fontId="11" fillId="2" borderId="47" xfId="0" applyFont="1" applyFill="1" applyBorder="1" applyAlignment="1">
      <alignment horizontal="center"/>
    </xf>
    <xf numFmtId="0" fontId="9" fillId="0" borderId="38" xfId="0" applyFont="1" applyBorder="1" applyAlignment="1"/>
    <xf numFmtId="0" fontId="7" fillId="2" borderId="38" xfId="0" applyFont="1" applyFill="1" applyBorder="1" applyAlignment="1"/>
    <xf numFmtId="0" fontId="7" fillId="2" borderId="39" xfId="0" applyFont="1" applyFill="1" applyBorder="1"/>
    <xf numFmtId="0" fontId="15" fillId="2" borderId="1" xfId="0" applyFont="1" applyFill="1" applyBorder="1" applyAlignment="1">
      <alignment horizontal="center"/>
    </xf>
    <xf numFmtId="0" fontId="9" fillId="2" borderId="28" xfId="0" applyFont="1" applyFill="1" applyBorder="1" applyAlignment="1"/>
    <xf numFmtId="0" fontId="9" fillId="2" borderId="27" xfId="0" applyFont="1" applyFill="1" applyBorder="1" applyAlignment="1"/>
    <xf numFmtId="0" fontId="9" fillId="3" borderId="52" xfId="0" applyFont="1" applyFill="1" applyBorder="1"/>
    <xf numFmtId="0" fontId="8" fillId="2" borderId="52" xfId="0" applyFont="1" applyFill="1" applyBorder="1"/>
    <xf numFmtId="0" fontId="8" fillId="2" borderId="53" xfId="0" applyFont="1" applyFill="1" applyBorder="1"/>
    <xf numFmtId="0" fontId="9" fillId="2" borderId="38" xfId="0" applyFont="1" applyFill="1" applyBorder="1" applyAlignment="1">
      <alignment wrapText="1"/>
    </xf>
    <xf numFmtId="0" fontId="19" fillId="3" borderId="50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9" fillId="4" borderId="5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9" fillId="4" borderId="51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16" fillId="2" borderId="52" xfId="0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2" fillId="4" borderId="53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left"/>
    </xf>
    <xf numFmtId="0" fontId="8" fillId="2" borderId="59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left" wrapText="1"/>
    </xf>
    <xf numFmtId="0" fontId="9" fillId="2" borderId="27" xfId="0" applyFont="1" applyFill="1" applyBorder="1" applyAlignment="1">
      <alignment horizontal="center" wrapText="1"/>
    </xf>
    <xf numFmtId="0" fontId="9" fillId="2" borderId="5" xfId="0" applyFont="1" applyFill="1" applyBorder="1"/>
    <xf numFmtId="0" fontId="9" fillId="2" borderId="44" xfId="0" applyFont="1" applyFill="1" applyBorder="1" applyAlignment="1">
      <alignment horizontal="center" wrapText="1"/>
    </xf>
    <xf numFmtId="0" fontId="21" fillId="2" borderId="38" xfId="0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9" fillId="2" borderId="54" xfId="0" applyFont="1" applyFill="1" applyBorder="1" applyAlignment="1">
      <alignment horizontal="left" wrapText="1"/>
    </xf>
    <xf numFmtId="0" fontId="9" fillId="2" borderId="37" xfId="0" applyFont="1" applyFill="1" applyBorder="1" applyAlignment="1">
      <alignment horizontal="center" wrapText="1"/>
    </xf>
    <xf numFmtId="0" fontId="16" fillId="2" borderId="27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9" fillId="2" borderId="52" xfId="0" applyFont="1" applyFill="1" applyBorder="1"/>
    <xf numFmtId="0" fontId="9" fillId="2" borderId="37" xfId="0" applyFont="1" applyFill="1" applyBorder="1" applyAlignment="1"/>
    <xf numFmtId="0" fontId="8" fillId="2" borderId="43" xfId="0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left"/>
    </xf>
    <xf numFmtId="0" fontId="9" fillId="0" borderId="73" xfId="0" applyFont="1" applyBorder="1" applyAlignment="1">
      <alignment horizontal="center" wrapText="1"/>
    </xf>
    <xf numFmtId="0" fontId="7" fillId="4" borderId="43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left"/>
    </xf>
    <xf numFmtId="0" fontId="5" fillId="4" borderId="43" xfId="0" applyFont="1" applyFill="1" applyBorder="1" applyAlignment="1">
      <alignment horizontal="center"/>
    </xf>
    <xf numFmtId="0" fontId="9" fillId="4" borderId="59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9" fillId="0" borderId="74" xfId="0" applyFont="1" applyBorder="1" applyAlignment="1">
      <alignment horizontal="center" wrapText="1"/>
    </xf>
    <xf numFmtId="0" fontId="9" fillId="0" borderId="75" xfId="0" applyFont="1" applyBorder="1" applyAlignment="1">
      <alignment horizontal="center" wrapText="1"/>
    </xf>
    <xf numFmtId="0" fontId="9" fillId="0" borderId="76" xfId="0" applyFont="1" applyBorder="1" applyAlignment="1">
      <alignment horizontal="center" wrapText="1"/>
    </xf>
    <xf numFmtId="2" fontId="6" fillId="3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0" fontId="7" fillId="2" borderId="52" xfId="0" applyFont="1" applyFill="1" applyBorder="1" applyAlignment="1">
      <alignment horizontal="left"/>
    </xf>
    <xf numFmtId="0" fontId="7" fillId="2" borderId="53" xfId="0" applyFont="1" applyFill="1" applyBorder="1" applyAlignment="1">
      <alignment horizontal="left"/>
    </xf>
    <xf numFmtId="0" fontId="9" fillId="2" borderId="52" xfId="0" applyFont="1" applyFill="1" applyBorder="1" applyAlignment="1">
      <alignment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9" fillId="2" borderId="52" xfId="0" applyFont="1" applyFill="1" applyBorder="1" applyAlignment="1"/>
    <xf numFmtId="0" fontId="9" fillId="3" borderId="44" xfId="0" applyFont="1" applyFill="1" applyBorder="1" applyAlignment="1">
      <alignment horizontal="center" wrapText="1"/>
    </xf>
    <xf numFmtId="0" fontId="9" fillId="2" borderId="52" xfId="0" applyFont="1" applyFill="1" applyBorder="1" applyAlignment="1">
      <alignment horizontal="right"/>
    </xf>
    <xf numFmtId="0" fontId="8" fillId="0" borderId="5" xfId="0" applyFont="1" applyBorder="1" applyAlignment="1"/>
    <xf numFmtId="0" fontId="7" fillId="0" borderId="47" xfId="0" applyFont="1" applyBorder="1" applyAlignment="1">
      <alignment horizontal="center"/>
    </xf>
    <xf numFmtId="0" fontId="22" fillId="6" borderId="52" xfId="0" applyFont="1" applyFill="1" applyBorder="1" applyAlignment="1">
      <alignment horizontal="center"/>
    </xf>
    <xf numFmtId="0" fontId="9" fillId="6" borderId="52" xfId="0" applyFont="1" applyFill="1" applyBorder="1" applyAlignment="1">
      <alignment horizontal="center"/>
    </xf>
    <xf numFmtId="0" fontId="9" fillId="6" borderId="38" xfId="0" applyFont="1" applyFill="1" applyBorder="1" applyAlignment="1">
      <alignment horizontal="left"/>
    </xf>
    <xf numFmtId="0" fontId="5" fillId="6" borderId="38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11" fillId="6" borderId="38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38" xfId="0" applyFont="1" applyFill="1" applyBorder="1" applyAlignment="1">
      <alignment horizontal="center"/>
    </xf>
    <xf numFmtId="0" fontId="7" fillId="6" borderId="5" xfId="0" applyFont="1" applyFill="1" applyBorder="1" applyAlignment="1"/>
    <xf numFmtId="0" fontId="6" fillId="6" borderId="38" xfId="0" applyFont="1" applyFill="1" applyBorder="1" applyAlignment="1">
      <alignment horizontal="center"/>
    </xf>
    <xf numFmtId="0" fontId="6" fillId="6" borderId="44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/>
    </xf>
    <xf numFmtId="0" fontId="9" fillId="6" borderId="50" xfId="0" applyFont="1" applyFill="1" applyBorder="1" applyAlignment="1">
      <alignment horizontal="center"/>
    </xf>
    <xf numFmtId="0" fontId="9" fillId="6" borderId="40" xfId="0" applyFont="1" applyFill="1" applyBorder="1" applyAlignment="1">
      <alignment horizontal="center"/>
    </xf>
    <xf numFmtId="0" fontId="7" fillId="6" borderId="50" xfId="0" applyFont="1" applyFill="1" applyBorder="1"/>
    <xf numFmtId="0" fontId="10" fillId="6" borderId="57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24" xfId="0" applyFont="1" applyFill="1" applyBorder="1" applyAlignment="1">
      <alignment horizontal="center"/>
    </xf>
    <xf numFmtId="2" fontId="7" fillId="6" borderId="50" xfId="0" applyNumberFormat="1" applyFont="1" applyFill="1" applyBorder="1" applyAlignment="1">
      <alignment horizontal="center"/>
    </xf>
    <xf numFmtId="0" fontId="11" fillId="7" borderId="38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7" fillId="7" borderId="5" xfId="0" applyFont="1" applyFill="1" applyBorder="1"/>
    <xf numFmtId="0" fontId="10" fillId="7" borderId="3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2" fontId="7" fillId="7" borderId="5" xfId="0" applyNumberFormat="1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49" xfId="0" applyFont="1" applyFill="1" applyBorder="1"/>
    <xf numFmtId="0" fontId="9" fillId="4" borderId="3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9" fillId="3" borderId="5" xfId="0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9" fillId="3" borderId="52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center"/>
    </xf>
    <xf numFmtId="0" fontId="9" fillId="0" borderId="38" xfId="0" applyFont="1" applyBorder="1"/>
    <xf numFmtId="164" fontId="6" fillId="3" borderId="52" xfId="0" applyNumberFormat="1" applyFont="1" applyFill="1" applyBorder="1" applyAlignment="1">
      <alignment horizontal="center"/>
    </xf>
    <xf numFmtId="164" fontId="6" fillId="4" borderId="52" xfId="0" applyNumberFormat="1" applyFont="1" applyFill="1" applyBorder="1" applyAlignment="1">
      <alignment horizontal="center"/>
    </xf>
    <xf numFmtId="164" fontId="7" fillId="4" borderId="53" xfId="0" applyNumberFormat="1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9" fillId="4" borderId="38" xfId="0" applyFont="1" applyFill="1" applyBorder="1" applyAlignment="1"/>
    <xf numFmtId="0" fontId="8" fillId="4" borderId="5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left"/>
    </xf>
    <xf numFmtId="0" fontId="8" fillId="4" borderId="52" xfId="0" applyFont="1" applyFill="1" applyBorder="1"/>
    <xf numFmtId="0" fontId="8" fillId="3" borderId="52" xfId="0" applyFont="1" applyFill="1" applyBorder="1"/>
    <xf numFmtId="0" fontId="5" fillId="3" borderId="4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left"/>
    </xf>
    <xf numFmtId="0" fontId="7" fillId="3" borderId="52" xfId="0" applyFont="1" applyFill="1" applyBorder="1" applyAlignment="1">
      <alignment horizontal="left"/>
    </xf>
    <xf numFmtId="0" fontId="7" fillId="4" borderId="52" xfId="0" applyFont="1" applyFill="1" applyBorder="1" applyAlignment="1">
      <alignment horizontal="left"/>
    </xf>
    <xf numFmtId="0" fontId="7" fillId="4" borderId="53" xfId="0" applyFont="1" applyFill="1" applyBorder="1" applyAlignment="1">
      <alignment horizontal="left"/>
    </xf>
    <xf numFmtId="0" fontId="11" fillId="3" borderId="52" xfId="0" applyFont="1" applyFill="1" applyBorder="1" applyAlignment="1">
      <alignment horizontal="center"/>
    </xf>
    <xf numFmtId="0" fontId="11" fillId="4" borderId="52" xfId="0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3" borderId="40" xfId="0" applyFont="1" applyFill="1" applyBorder="1" applyAlignment="1"/>
    <xf numFmtId="0" fontId="11" fillId="4" borderId="53" xfId="0" applyFont="1" applyFill="1" applyBorder="1" applyAlignment="1">
      <alignment horizontal="center"/>
    </xf>
    <xf numFmtId="0" fontId="7" fillId="4" borderId="39" xfId="0" applyFont="1" applyFill="1" applyBorder="1" applyAlignment="1"/>
    <xf numFmtId="0" fontId="7" fillId="0" borderId="62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9" fillId="0" borderId="56" xfId="0" applyFont="1" applyBorder="1" applyAlignment="1">
      <alignment horizontal="center"/>
    </xf>
    <xf numFmtId="0" fontId="9" fillId="0" borderId="56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0" borderId="77" xfId="0" applyFont="1" applyBorder="1" applyAlignment="1">
      <alignment horizontal="center"/>
    </xf>
    <xf numFmtId="0" fontId="9" fillId="0" borderId="54" xfId="0" applyFont="1" applyFill="1" applyBorder="1" applyAlignment="1"/>
    <xf numFmtId="0" fontId="9" fillId="0" borderId="27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2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9" fillId="0" borderId="52" xfId="0" applyFont="1" applyFill="1" applyBorder="1" applyAlignment="1"/>
    <xf numFmtId="0" fontId="5" fillId="0" borderId="3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5" fillId="0" borderId="38" xfId="0" applyFont="1" applyFill="1" applyBorder="1" applyAlignment="1">
      <alignment horizontal="center" wrapText="1"/>
    </xf>
    <xf numFmtId="0" fontId="5" fillId="0" borderId="38" xfId="1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164" fontId="5" fillId="0" borderId="38" xfId="0" applyNumberFormat="1" applyFont="1" applyFill="1" applyBorder="1" applyAlignment="1">
      <alignment horizontal="center"/>
    </xf>
    <xf numFmtId="0" fontId="7" fillId="0" borderId="5" xfId="0" applyFont="1" applyFill="1" applyBorder="1" applyAlignment="1"/>
    <xf numFmtId="0" fontId="9" fillId="0" borderId="40" xfId="0" applyFont="1" applyFill="1" applyBorder="1" applyAlignment="1">
      <alignment horizontal="center"/>
    </xf>
    <xf numFmtId="0" fontId="9" fillId="0" borderId="55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164" fontId="5" fillId="0" borderId="4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7" fillId="0" borderId="51" xfId="0" applyFont="1" applyFill="1" applyBorder="1" applyAlignment="1"/>
    <xf numFmtId="0" fontId="9" fillId="0" borderId="53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7" fillId="4" borderId="48" xfId="0" applyFont="1" applyFill="1" applyBorder="1" applyAlignment="1">
      <alignment horizontal="left"/>
    </xf>
    <xf numFmtId="0" fontId="5" fillId="3" borderId="50" xfId="1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7" xfId="0" applyFont="1" applyBorder="1" applyAlignment="1"/>
    <xf numFmtId="0" fontId="14" fillId="2" borderId="52" xfId="0" applyFont="1" applyFill="1" applyBorder="1" applyAlignment="1">
      <alignment horizontal="center" wrapText="1"/>
    </xf>
    <xf numFmtId="0" fontId="5" fillId="2" borderId="43" xfId="0" applyFont="1" applyFill="1" applyBorder="1" applyAlignment="1">
      <alignment horizontal="center"/>
    </xf>
    <xf numFmtId="0" fontId="8" fillId="3" borderId="52" xfId="0" applyFont="1" applyFill="1" applyBorder="1" applyAlignment="1"/>
    <xf numFmtId="0" fontId="12" fillId="2" borderId="5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 wrapText="1"/>
    </xf>
    <xf numFmtId="0" fontId="9" fillId="3" borderId="3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7" xfId="0" applyFont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0" fillId="0" borderId="49" xfId="0" applyBorder="1" applyAlignment="1">
      <alignment horizontal="center" wrapText="1"/>
    </xf>
    <xf numFmtId="0" fontId="21" fillId="0" borderId="47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6" fillId="0" borderId="47" xfId="0" applyFont="1" applyBorder="1" applyAlignment="1">
      <alignment horizontal="center" wrapText="1"/>
    </xf>
    <xf numFmtId="0" fontId="9" fillId="0" borderId="35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7" fillId="2" borderId="51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28"/>
  <sheetViews>
    <sheetView zoomScale="60" zoomScaleNormal="60" workbookViewId="0">
      <selection activeCell="G16" sqref="G16"/>
    </sheetView>
  </sheetViews>
  <sheetFormatPr defaultRowHeight="15" x14ac:dyDescent="0.25"/>
  <cols>
    <col min="2" max="2" width="19.85546875" customWidth="1"/>
    <col min="3" max="3" width="12.85546875" customWidth="1"/>
    <col min="4" max="4" width="19.28515625" style="5" customWidth="1"/>
    <col min="5" max="5" width="19" customWidth="1"/>
    <col min="6" max="6" width="54" customWidth="1"/>
    <col min="7" max="7" width="15.7109375" customWidth="1"/>
    <col min="8" max="8" width="13.5703125" customWidth="1"/>
    <col min="10" max="10" width="11.28515625" customWidth="1"/>
    <col min="11" max="11" width="14.28515625" customWidth="1"/>
    <col min="12" max="12" width="20.5703125" customWidth="1"/>
    <col min="13" max="13" width="11.28515625" customWidth="1"/>
    <col min="17" max="17" width="11.5703125" customWidth="1"/>
    <col min="18" max="18" width="12.28515625" customWidth="1"/>
    <col min="19" max="19" width="9.85546875" customWidth="1"/>
    <col min="24" max="24" width="13.42578125" customWidth="1"/>
  </cols>
  <sheetData>
    <row r="2" spans="2:27" ht="23.25" x14ac:dyDescent="0.35">
      <c r="B2" s="520" t="s">
        <v>1</v>
      </c>
      <c r="C2" s="520"/>
      <c r="D2" s="521"/>
      <c r="E2" s="520" t="s">
        <v>3</v>
      </c>
      <c r="F2" s="520"/>
      <c r="G2" s="522" t="s">
        <v>2</v>
      </c>
      <c r="H2" s="521">
        <v>1</v>
      </c>
      <c r="I2" s="520"/>
      <c r="J2" s="523"/>
      <c r="K2" s="523"/>
      <c r="L2" s="522"/>
      <c r="M2" s="521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</row>
    <row r="3" spans="2:27" ht="15.75" thickBot="1" x14ac:dyDescent="0.3">
      <c r="B3" s="523"/>
      <c r="C3" s="523"/>
      <c r="D3" s="524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523"/>
      <c r="V3" s="523"/>
      <c r="W3" s="523"/>
      <c r="X3" s="523"/>
      <c r="Y3" s="523"/>
    </row>
    <row r="4" spans="2:27" ht="16.5" thickBot="1" x14ac:dyDescent="0.3">
      <c r="B4" s="924" t="s">
        <v>0</v>
      </c>
      <c r="C4" s="924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17" t="s">
        <v>23</v>
      </c>
      <c r="N4" s="918"/>
      <c r="O4" s="919"/>
      <c r="P4" s="919"/>
      <c r="Q4" s="920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7" ht="42" customHeight="1" thickBot="1" x14ac:dyDescent="0.3">
      <c r="B5" s="925"/>
      <c r="C5" s="925"/>
      <c r="D5" s="925"/>
      <c r="E5" s="925"/>
      <c r="F5" s="925"/>
      <c r="G5" s="925"/>
      <c r="H5" s="925"/>
      <c r="I5" s="290" t="s">
        <v>26</v>
      </c>
      <c r="J5" s="430" t="s">
        <v>27</v>
      </c>
      <c r="K5" s="431" t="s">
        <v>28</v>
      </c>
      <c r="L5" s="928"/>
      <c r="M5" s="290" t="s">
        <v>29</v>
      </c>
      <c r="N5" s="290" t="s">
        <v>98</v>
      </c>
      <c r="O5" s="290" t="s">
        <v>30</v>
      </c>
      <c r="P5" s="372" t="s">
        <v>99</v>
      </c>
      <c r="Q5" s="290" t="s">
        <v>100</v>
      </c>
      <c r="R5" s="290" t="s">
        <v>31</v>
      </c>
      <c r="S5" s="290" t="s">
        <v>32</v>
      </c>
      <c r="T5" s="290" t="s">
        <v>33</v>
      </c>
      <c r="U5" s="290" t="s">
        <v>34</v>
      </c>
      <c r="V5" s="290" t="s">
        <v>101</v>
      </c>
      <c r="W5" s="290" t="s">
        <v>102</v>
      </c>
      <c r="X5" s="290" t="s">
        <v>103</v>
      </c>
      <c r="Y5" s="373" t="s">
        <v>104</v>
      </c>
    </row>
    <row r="6" spans="2:27" ht="34.5" customHeight="1" x14ac:dyDescent="0.25">
      <c r="B6" s="120" t="s">
        <v>5</v>
      </c>
      <c r="C6" s="185"/>
      <c r="D6" s="123">
        <v>286</v>
      </c>
      <c r="E6" s="123" t="s">
        <v>19</v>
      </c>
      <c r="F6" s="737" t="s">
        <v>142</v>
      </c>
      <c r="G6" s="123">
        <v>100</v>
      </c>
      <c r="H6" s="738"/>
      <c r="I6" s="226">
        <v>4.4000000000000004</v>
      </c>
      <c r="J6" s="382">
        <v>6.31</v>
      </c>
      <c r="K6" s="378">
        <v>41.44</v>
      </c>
      <c r="L6" s="448">
        <v>248.45</v>
      </c>
      <c r="M6" s="226">
        <v>0.09</v>
      </c>
      <c r="N6" s="19">
        <v>0.05</v>
      </c>
      <c r="O6" s="20">
        <v>1.5</v>
      </c>
      <c r="P6" s="20">
        <v>20</v>
      </c>
      <c r="Q6" s="21">
        <v>0.08</v>
      </c>
      <c r="R6" s="226">
        <v>11.96</v>
      </c>
      <c r="S6" s="20">
        <v>55.2</v>
      </c>
      <c r="T6" s="20">
        <v>21.79</v>
      </c>
      <c r="U6" s="20">
        <v>1.26</v>
      </c>
      <c r="V6" s="20">
        <v>108.56</v>
      </c>
      <c r="W6" s="20">
        <v>1E-3</v>
      </c>
      <c r="X6" s="20">
        <v>1.2999999999999999E-3</v>
      </c>
      <c r="Y6" s="46">
        <v>0</v>
      </c>
      <c r="Z6" s="183"/>
      <c r="AA6" s="183"/>
    </row>
    <row r="7" spans="2:27" ht="34.5" customHeight="1" x14ac:dyDescent="0.25">
      <c r="B7" s="120"/>
      <c r="C7" s="109"/>
      <c r="D7" s="109">
        <v>56</v>
      </c>
      <c r="E7" s="109" t="s">
        <v>56</v>
      </c>
      <c r="F7" s="148" t="s">
        <v>90</v>
      </c>
      <c r="G7" s="109">
        <v>258</v>
      </c>
      <c r="H7" s="649"/>
      <c r="I7" s="170">
        <v>7.94</v>
      </c>
      <c r="J7" s="34">
        <v>9</v>
      </c>
      <c r="K7" s="67">
        <v>39.75</v>
      </c>
      <c r="L7" s="368">
        <v>270.89999999999998</v>
      </c>
      <c r="M7" s="170">
        <v>7.0000000000000007E-2</v>
      </c>
      <c r="N7" s="35">
        <v>0.28000000000000003</v>
      </c>
      <c r="O7" s="34">
        <v>1.1000000000000001</v>
      </c>
      <c r="P7" s="34">
        <v>51.6</v>
      </c>
      <c r="Q7" s="218">
        <v>0.18</v>
      </c>
      <c r="R7" s="170">
        <v>231.68</v>
      </c>
      <c r="S7" s="34">
        <v>210.63</v>
      </c>
      <c r="T7" s="34">
        <v>39.86</v>
      </c>
      <c r="U7" s="34">
        <v>0.51</v>
      </c>
      <c r="V7" s="34">
        <v>287.25</v>
      </c>
      <c r="W7" s="34">
        <v>1.7000000000000001E-2</v>
      </c>
      <c r="X7" s="34">
        <v>7.0000000000000001E-3</v>
      </c>
      <c r="Y7" s="67">
        <v>5.0999999999999997E-2</v>
      </c>
      <c r="Z7" s="183"/>
      <c r="AA7" s="183"/>
    </row>
    <row r="8" spans="2:27" ht="34.5" customHeight="1" x14ac:dyDescent="0.25">
      <c r="B8" s="120"/>
      <c r="C8" s="109"/>
      <c r="D8" s="118">
        <v>114</v>
      </c>
      <c r="E8" s="87" t="s">
        <v>41</v>
      </c>
      <c r="F8" s="712" t="s">
        <v>47</v>
      </c>
      <c r="G8" s="485">
        <v>200</v>
      </c>
      <c r="H8" s="109"/>
      <c r="I8" s="19">
        <v>0.2</v>
      </c>
      <c r="J8" s="20">
        <v>0</v>
      </c>
      <c r="K8" s="21">
        <v>11</v>
      </c>
      <c r="L8" s="160">
        <v>44.8</v>
      </c>
      <c r="M8" s="226">
        <v>0</v>
      </c>
      <c r="N8" s="19">
        <v>0</v>
      </c>
      <c r="O8" s="20">
        <v>0.08</v>
      </c>
      <c r="P8" s="20">
        <v>0</v>
      </c>
      <c r="Q8" s="46">
        <v>0</v>
      </c>
      <c r="R8" s="226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  <c r="Z8" s="183"/>
      <c r="AA8" s="183"/>
    </row>
    <row r="9" spans="2:27" ht="34.5" customHeight="1" x14ac:dyDescent="0.25">
      <c r="B9" s="120"/>
      <c r="C9" s="109"/>
      <c r="D9" s="178">
        <v>121</v>
      </c>
      <c r="E9" s="87" t="s">
        <v>13</v>
      </c>
      <c r="F9" s="127" t="s">
        <v>46</v>
      </c>
      <c r="G9" s="485">
        <v>30</v>
      </c>
      <c r="H9" s="109"/>
      <c r="I9" s="19">
        <v>2.16</v>
      </c>
      <c r="J9" s="20">
        <v>0.81</v>
      </c>
      <c r="K9" s="21">
        <v>14.73</v>
      </c>
      <c r="L9" s="160">
        <v>75.66</v>
      </c>
      <c r="M9" s="226">
        <v>0.04</v>
      </c>
      <c r="N9" s="19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  <c r="Z9" s="183"/>
      <c r="AA9" s="183"/>
    </row>
    <row r="10" spans="2:27" ht="34.5" customHeight="1" x14ac:dyDescent="0.25">
      <c r="B10" s="120"/>
      <c r="C10" s="109"/>
      <c r="D10" s="109">
        <v>120</v>
      </c>
      <c r="E10" s="109" t="s">
        <v>14</v>
      </c>
      <c r="F10" s="173" t="s">
        <v>12</v>
      </c>
      <c r="G10" s="109">
        <v>30</v>
      </c>
      <c r="H10" s="649"/>
      <c r="I10" s="226">
        <v>1.98</v>
      </c>
      <c r="J10" s="20">
        <v>0.36</v>
      </c>
      <c r="K10" s="46">
        <v>12.06</v>
      </c>
      <c r="L10" s="333">
        <v>59.4</v>
      </c>
      <c r="M10" s="226">
        <v>0.02</v>
      </c>
      <c r="N10" s="19">
        <v>2.4E-2</v>
      </c>
      <c r="O10" s="20">
        <v>0.08</v>
      </c>
      <c r="P10" s="20">
        <v>0</v>
      </c>
      <c r="Q10" s="46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  <c r="Z10" s="183"/>
      <c r="AA10" s="183"/>
    </row>
    <row r="11" spans="2:27" ht="34.5" customHeight="1" x14ac:dyDescent="0.25">
      <c r="B11" s="120"/>
      <c r="C11" s="109"/>
      <c r="D11" s="109"/>
      <c r="E11" s="109"/>
      <c r="F11" s="173"/>
      <c r="G11" s="109"/>
      <c r="H11" s="649"/>
      <c r="I11" s="226"/>
      <c r="J11" s="20"/>
      <c r="K11" s="46"/>
      <c r="L11" s="333"/>
      <c r="M11" s="226"/>
      <c r="N11" s="19"/>
      <c r="O11" s="20"/>
      <c r="P11" s="20"/>
      <c r="Q11" s="21"/>
      <c r="R11" s="226"/>
      <c r="S11" s="20"/>
      <c r="T11" s="20"/>
      <c r="U11" s="20"/>
      <c r="V11" s="20"/>
      <c r="W11" s="20"/>
      <c r="X11" s="20"/>
      <c r="Y11" s="46"/>
      <c r="Z11" s="183"/>
      <c r="AA11" s="183"/>
    </row>
    <row r="12" spans="2:27" ht="34.5" customHeight="1" x14ac:dyDescent="0.25">
      <c r="B12" s="120"/>
      <c r="C12" s="109"/>
      <c r="D12" s="109"/>
      <c r="E12" s="109"/>
      <c r="F12" s="149" t="s">
        <v>20</v>
      </c>
      <c r="G12" s="220">
        <f>SUM(G6:G11)</f>
        <v>618</v>
      </c>
      <c r="H12" s="649"/>
      <c r="I12" s="170">
        <f t="shared" ref="I12:K12" si="0">I6+I7+I8+I9+I10+I11</f>
        <v>16.68</v>
      </c>
      <c r="J12" s="34">
        <f t="shared" si="0"/>
        <v>16.479999999999997</v>
      </c>
      <c r="K12" s="67">
        <f t="shared" si="0"/>
        <v>118.98</v>
      </c>
      <c r="L12" s="368">
        <f>L6+L7+L8+L9+L10+L11</f>
        <v>699.20999999999981</v>
      </c>
      <c r="M12" s="170">
        <f t="shared" ref="M12:Y12" si="1">M6+M7+M8+M9+M10+M11</f>
        <v>0.22</v>
      </c>
      <c r="N12" s="34">
        <f t="shared" si="1"/>
        <v>0.36400000000000005</v>
      </c>
      <c r="O12" s="34">
        <f t="shared" si="1"/>
        <v>2.7600000000000002</v>
      </c>
      <c r="P12" s="34">
        <f t="shared" si="1"/>
        <v>71.599999999999994</v>
      </c>
      <c r="Q12" s="218">
        <f t="shared" si="1"/>
        <v>0.26</v>
      </c>
      <c r="R12" s="170">
        <f t="shared" si="1"/>
        <v>271.5</v>
      </c>
      <c r="S12" s="34">
        <f t="shared" si="1"/>
        <v>322.09000000000003</v>
      </c>
      <c r="T12" s="34">
        <f t="shared" si="1"/>
        <v>83.830000000000013</v>
      </c>
      <c r="U12" s="34">
        <f t="shared" si="1"/>
        <v>3.4800000000000004</v>
      </c>
      <c r="V12" s="34">
        <f t="shared" si="1"/>
        <v>497.59000000000003</v>
      </c>
      <c r="W12" s="34">
        <f t="shared" si="1"/>
        <v>2.0000000000000004E-2</v>
      </c>
      <c r="X12" s="34">
        <f t="shared" si="1"/>
        <v>1.03E-2</v>
      </c>
      <c r="Y12" s="67">
        <f t="shared" si="1"/>
        <v>6.3E-2</v>
      </c>
      <c r="Z12" s="183"/>
      <c r="AA12" s="183"/>
    </row>
    <row r="13" spans="2:27" ht="34.5" customHeight="1" thickBot="1" x14ac:dyDescent="0.3">
      <c r="B13" s="120"/>
      <c r="C13" s="114"/>
      <c r="D13" s="112"/>
      <c r="E13" s="109"/>
      <c r="F13" s="149" t="s">
        <v>21</v>
      </c>
      <c r="G13" s="109"/>
      <c r="H13" s="649"/>
      <c r="I13" s="171"/>
      <c r="J13" s="51"/>
      <c r="K13" s="96"/>
      <c r="L13" s="358">
        <f>L12/27.2</f>
        <v>25.706249999999994</v>
      </c>
      <c r="M13" s="171"/>
      <c r="N13" s="124"/>
      <c r="O13" s="369"/>
      <c r="P13" s="369"/>
      <c r="Q13" s="316"/>
      <c r="R13" s="371"/>
      <c r="S13" s="369"/>
      <c r="T13" s="369"/>
      <c r="U13" s="369"/>
      <c r="V13" s="369"/>
      <c r="W13" s="369"/>
      <c r="X13" s="369"/>
      <c r="Y13" s="370"/>
      <c r="Z13" s="183"/>
      <c r="AA13" s="183"/>
    </row>
    <row r="14" spans="2:27" ht="34.5" customHeight="1" x14ac:dyDescent="0.25">
      <c r="B14" s="583" t="s">
        <v>6</v>
      </c>
      <c r="C14" s="123"/>
      <c r="D14" s="311">
        <v>137</v>
      </c>
      <c r="E14" s="569" t="s">
        <v>19</v>
      </c>
      <c r="F14" s="739" t="s">
        <v>144</v>
      </c>
      <c r="G14" s="740">
        <v>100</v>
      </c>
      <c r="H14" s="123"/>
      <c r="I14" s="280">
        <v>0.8</v>
      </c>
      <c r="J14" s="49">
        <v>0.2</v>
      </c>
      <c r="K14" s="310">
        <v>7.5</v>
      </c>
      <c r="L14" s="508">
        <v>38</v>
      </c>
      <c r="M14" s="278">
        <v>0.06</v>
      </c>
      <c r="N14" s="280">
        <v>0.03</v>
      </c>
      <c r="O14" s="49">
        <v>38</v>
      </c>
      <c r="P14" s="49">
        <v>10</v>
      </c>
      <c r="Q14" s="50">
        <v>0</v>
      </c>
      <c r="R14" s="278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  <c r="Z14" s="183"/>
      <c r="AA14" s="183"/>
    </row>
    <row r="15" spans="2:27" ht="34.5" customHeight="1" x14ac:dyDescent="0.25">
      <c r="B15" s="463"/>
      <c r="C15" s="109"/>
      <c r="D15" s="118">
        <v>30</v>
      </c>
      <c r="E15" s="109" t="s">
        <v>8</v>
      </c>
      <c r="F15" s="173" t="s">
        <v>15</v>
      </c>
      <c r="G15" s="109">
        <v>250</v>
      </c>
      <c r="H15" s="741"/>
      <c r="I15" s="226">
        <v>7.5</v>
      </c>
      <c r="J15" s="20">
        <v>7.85</v>
      </c>
      <c r="K15" s="46">
        <v>8.9</v>
      </c>
      <c r="L15" s="224">
        <v>137.16999999999999</v>
      </c>
      <c r="M15" s="19">
        <v>7.0000000000000007E-2</v>
      </c>
      <c r="N15" s="19">
        <v>6.4000000000000001E-2</v>
      </c>
      <c r="O15" s="20">
        <v>12.4</v>
      </c>
      <c r="P15" s="20">
        <v>96.8</v>
      </c>
      <c r="Q15" s="46">
        <v>6.0000000000000001E-3</v>
      </c>
      <c r="R15" s="226">
        <v>46.37</v>
      </c>
      <c r="S15" s="20">
        <v>99.5</v>
      </c>
      <c r="T15" s="20">
        <v>26.5</v>
      </c>
      <c r="U15" s="20">
        <v>1.5</v>
      </c>
      <c r="V15" s="20">
        <v>0.26</v>
      </c>
      <c r="W15" s="20">
        <v>5.0000000000000001E-3</v>
      </c>
      <c r="X15" s="20">
        <v>0</v>
      </c>
      <c r="Y15" s="46">
        <v>2.5999999999999999E-2</v>
      </c>
      <c r="Z15" s="183"/>
      <c r="AA15" s="183"/>
    </row>
    <row r="16" spans="2:27" ht="34.5" customHeight="1" x14ac:dyDescent="0.25">
      <c r="B16" s="562"/>
      <c r="C16" s="293"/>
      <c r="D16" s="118">
        <v>255</v>
      </c>
      <c r="E16" s="109" t="s">
        <v>9</v>
      </c>
      <c r="F16" s="173" t="s">
        <v>154</v>
      </c>
      <c r="G16" s="109">
        <v>280</v>
      </c>
      <c r="H16" s="741"/>
      <c r="I16" s="226">
        <v>30.12</v>
      </c>
      <c r="J16" s="20">
        <v>37.14</v>
      </c>
      <c r="K16" s="46">
        <v>45.22</v>
      </c>
      <c r="L16" s="224">
        <v>635.13</v>
      </c>
      <c r="M16" s="19">
        <v>1.0999999999999999E-2</v>
      </c>
      <c r="N16" s="19">
        <v>0.21</v>
      </c>
      <c r="O16" s="20">
        <v>1.49</v>
      </c>
      <c r="P16" s="20">
        <v>180</v>
      </c>
      <c r="Q16" s="46">
        <v>0</v>
      </c>
      <c r="R16" s="226">
        <v>25.31</v>
      </c>
      <c r="S16" s="20">
        <v>335.71</v>
      </c>
      <c r="T16" s="20">
        <v>63.33</v>
      </c>
      <c r="U16" s="20">
        <v>4.2300000000000004</v>
      </c>
      <c r="V16" s="20">
        <v>517.04999999999995</v>
      </c>
      <c r="W16" s="20">
        <v>0.02</v>
      </c>
      <c r="X16" s="20">
        <v>0.08</v>
      </c>
      <c r="Y16" s="46">
        <v>0.11</v>
      </c>
      <c r="Z16" s="183"/>
      <c r="AA16" s="183"/>
    </row>
    <row r="17" spans="2:27" ht="34.5" customHeight="1" x14ac:dyDescent="0.25">
      <c r="B17" s="562"/>
      <c r="C17" s="535" t="s">
        <v>67</v>
      </c>
      <c r="D17" s="128">
        <v>98</v>
      </c>
      <c r="E17" s="151" t="s">
        <v>17</v>
      </c>
      <c r="F17" s="817" t="s">
        <v>16</v>
      </c>
      <c r="G17" s="474">
        <v>200</v>
      </c>
      <c r="H17" s="133"/>
      <c r="I17" s="248">
        <v>0.4</v>
      </c>
      <c r="J17" s="60">
        <v>0</v>
      </c>
      <c r="K17" s="61">
        <v>27</v>
      </c>
      <c r="L17" s="841">
        <v>59.48</v>
      </c>
      <c r="M17" s="248">
        <v>0</v>
      </c>
      <c r="N17" s="59">
        <v>0</v>
      </c>
      <c r="O17" s="60">
        <v>1.4</v>
      </c>
      <c r="P17" s="60">
        <v>0</v>
      </c>
      <c r="Q17" s="61">
        <v>0</v>
      </c>
      <c r="R17" s="248">
        <v>0.21</v>
      </c>
      <c r="S17" s="60">
        <v>0</v>
      </c>
      <c r="T17" s="60">
        <v>0</v>
      </c>
      <c r="U17" s="60">
        <v>0.02</v>
      </c>
      <c r="V17" s="60">
        <v>0.2</v>
      </c>
      <c r="W17" s="60">
        <v>0</v>
      </c>
      <c r="X17" s="60">
        <v>0</v>
      </c>
      <c r="Y17" s="61">
        <v>0</v>
      </c>
      <c r="Z17" s="183"/>
      <c r="AA17" s="183"/>
    </row>
    <row r="18" spans="2:27" ht="34.5" customHeight="1" x14ac:dyDescent="0.25">
      <c r="B18" s="562"/>
      <c r="C18" s="536" t="s">
        <v>110</v>
      </c>
      <c r="D18" s="497">
        <v>97</v>
      </c>
      <c r="E18" s="152" t="s">
        <v>17</v>
      </c>
      <c r="F18" s="842" t="s">
        <v>178</v>
      </c>
      <c r="G18" s="152">
        <v>200</v>
      </c>
      <c r="H18" s="134"/>
      <c r="I18" s="201">
        <v>0.19</v>
      </c>
      <c r="J18" s="65">
        <v>7.0000000000000007E-2</v>
      </c>
      <c r="K18" s="93">
        <v>14.95</v>
      </c>
      <c r="L18" s="822">
        <v>61.78</v>
      </c>
      <c r="M18" s="201">
        <v>0</v>
      </c>
      <c r="N18" s="462">
        <v>0.01</v>
      </c>
      <c r="O18" s="65">
        <v>16</v>
      </c>
      <c r="P18" s="65">
        <v>0</v>
      </c>
      <c r="Q18" s="93">
        <v>0</v>
      </c>
      <c r="R18" s="462">
        <v>6.73</v>
      </c>
      <c r="S18" s="65">
        <v>5.74</v>
      </c>
      <c r="T18" s="65">
        <v>5.39</v>
      </c>
      <c r="U18" s="462">
        <v>0.44</v>
      </c>
      <c r="V18" s="65">
        <v>58.47</v>
      </c>
      <c r="W18" s="65">
        <v>1.8000000000000001E-4</v>
      </c>
      <c r="X18" s="462">
        <v>1.9000000000000001E-4</v>
      </c>
      <c r="Y18" s="93">
        <v>0</v>
      </c>
      <c r="Z18" s="183"/>
      <c r="AA18" s="183"/>
    </row>
    <row r="19" spans="2:27" ht="34.5" customHeight="1" x14ac:dyDescent="0.25">
      <c r="B19" s="562"/>
      <c r="C19" s="189"/>
      <c r="D19" s="366">
        <v>119</v>
      </c>
      <c r="E19" s="109" t="s">
        <v>13</v>
      </c>
      <c r="F19" s="173" t="s">
        <v>50</v>
      </c>
      <c r="G19" s="190">
        <v>20</v>
      </c>
      <c r="H19" s="87"/>
      <c r="I19" s="226">
        <v>1.4</v>
      </c>
      <c r="J19" s="20">
        <v>0.14000000000000001</v>
      </c>
      <c r="K19" s="46">
        <v>8.8000000000000007</v>
      </c>
      <c r="L19" s="225">
        <v>48</v>
      </c>
      <c r="M19" s="226">
        <v>0.02</v>
      </c>
      <c r="N19" s="20">
        <v>6.0000000000000001E-3</v>
      </c>
      <c r="O19" s="20">
        <v>0</v>
      </c>
      <c r="P19" s="20">
        <v>0</v>
      </c>
      <c r="Q19" s="46">
        <v>0</v>
      </c>
      <c r="R19" s="19">
        <v>7.4</v>
      </c>
      <c r="S19" s="20">
        <v>43.6</v>
      </c>
      <c r="T19" s="20">
        <v>13</v>
      </c>
      <c r="U19" s="19">
        <v>0.56000000000000005</v>
      </c>
      <c r="V19" s="20">
        <v>18.600000000000001</v>
      </c>
      <c r="W19" s="20">
        <v>5.9999999999999995E-4</v>
      </c>
      <c r="X19" s="19">
        <v>1E-3</v>
      </c>
      <c r="Y19" s="46">
        <v>0</v>
      </c>
      <c r="Z19" s="183"/>
      <c r="AA19" s="183"/>
    </row>
    <row r="20" spans="2:27" ht="34.5" customHeight="1" x14ac:dyDescent="0.25">
      <c r="B20" s="562"/>
      <c r="C20" s="189"/>
      <c r="D20" s="118">
        <v>120</v>
      </c>
      <c r="E20" s="109" t="s">
        <v>14</v>
      </c>
      <c r="F20" s="173" t="s">
        <v>43</v>
      </c>
      <c r="G20" s="109">
        <v>20</v>
      </c>
      <c r="H20" s="87"/>
      <c r="I20" s="226">
        <v>1.1399999999999999</v>
      </c>
      <c r="J20" s="20">
        <v>0.22</v>
      </c>
      <c r="K20" s="46">
        <v>7.44</v>
      </c>
      <c r="L20" s="224">
        <v>36.26</v>
      </c>
      <c r="M20" s="226">
        <v>0.02</v>
      </c>
      <c r="N20" s="19">
        <v>2.4E-2</v>
      </c>
      <c r="O20" s="20">
        <v>0.08</v>
      </c>
      <c r="P20" s="20">
        <v>0</v>
      </c>
      <c r="Q20" s="46">
        <v>0</v>
      </c>
      <c r="R20" s="22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  <c r="Z20" s="183"/>
      <c r="AA20" s="183"/>
    </row>
    <row r="21" spans="2:27" ht="34.5" customHeight="1" x14ac:dyDescent="0.25">
      <c r="B21" s="562"/>
      <c r="C21" s="535" t="s">
        <v>67</v>
      </c>
      <c r="D21" s="133"/>
      <c r="E21" s="422"/>
      <c r="F21" s="843" t="s">
        <v>20</v>
      </c>
      <c r="G21" s="243">
        <f>G14+G15+G16+G17+G19+G20</f>
        <v>870</v>
      </c>
      <c r="H21" s="244"/>
      <c r="I21" s="244">
        <f t="shared" ref="I21:Y21" si="2">I14+I15+I16+I17+I19+I20</f>
        <v>41.36</v>
      </c>
      <c r="J21" s="341">
        <f t="shared" si="2"/>
        <v>45.55</v>
      </c>
      <c r="K21" s="693">
        <f t="shared" si="2"/>
        <v>104.86</v>
      </c>
      <c r="L21" s="340">
        <f t="shared" si="2"/>
        <v>954.04</v>
      </c>
      <c r="M21" s="244">
        <f t="shared" si="2"/>
        <v>0.18099999999999999</v>
      </c>
      <c r="N21" s="341">
        <f t="shared" si="2"/>
        <v>0.33400000000000002</v>
      </c>
      <c r="O21" s="341">
        <f t="shared" si="2"/>
        <v>53.37</v>
      </c>
      <c r="P21" s="341">
        <f t="shared" si="2"/>
        <v>286.8</v>
      </c>
      <c r="Q21" s="693">
        <f t="shared" si="2"/>
        <v>6.0000000000000001E-3</v>
      </c>
      <c r="R21" s="244">
        <f t="shared" si="2"/>
        <v>121.09</v>
      </c>
      <c r="S21" s="341">
        <f t="shared" si="2"/>
        <v>519.80999999999995</v>
      </c>
      <c r="T21" s="341">
        <f t="shared" si="2"/>
        <v>122.03</v>
      </c>
      <c r="U21" s="341">
        <f t="shared" si="2"/>
        <v>6.87</v>
      </c>
      <c r="V21" s="341">
        <f t="shared" si="2"/>
        <v>764.61</v>
      </c>
      <c r="W21" s="341">
        <f t="shared" si="2"/>
        <v>2.7900000000000001E-2</v>
      </c>
      <c r="X21" s="341">
        <f t="shared" si="2"/>
        <v>8.3100000000000007E-2</v>
      </c>
      <c r="Y21" s="435">
        <f t="shared" si="2"/>
        <v>0.29799999999999999</v>
      </c>
      <c r="Z21" s="183"/>
      <c r="AA21" s="183"/>
    </row>
    <row r="22" spans="2:27" ht="34.5" customHeight="1" x14ac:dyDescent="0.25">
      <c r="B22" s="562"/>
      <c r="C22" s="536" t="s">
        <v>110</v>
      </c>
      <c r="D22" s="351"/>
      <c r="E22" s="492"/>
      <c r="F22" s="844" t="s">
        <v>20</v>
      </c>
      <c r="G22" s="242">
        <f>G14+G15+G16+G18+G19+G20</f>
        <v>870</v>
      </c>
      <c r="H22" s="405"/>
      <c r="I22" s="428">
        <f t="shared" ref="I22:Y22" si="3">I14+I15+I16+I18+I19+I20</f>
        <v>41.15</v>
      </c>
      <c r="J22" s="406">
        <f t="shared" si="3"/>
        <v>45.62</v>
      </c>
      <c r="K22" s="725">
        <f t="shared" si="3"/>
        <v>92.809999999999988</v>
      </c>
      <c r="L22" s="407">
        <f t="shared" si="3"/>
        <v>956.33999999999992</v>
      </c>
      <c r="M22" s="428">
        <f t="shared" si="3"/>
        <v>0.18099999999999999</v>
      </c>
      <c r="N22" s="406">
        <f t="shared" si="3"/>
        <v>0.34400000000000003</v>
      </c>
      <c r="O22" s="406">
        <f t="shared" si="3"/>
        <v>67.97</v>
      </c>
      <c r="P22" s="406">
        <f t="shared" si="3"/>
        <v>286.8</v>
      </c>
      <c r="Q22" s="725">
        <f t="shared" si="3"/>
        <v>6.0000000000000001E-3</v>
      </c>
      <c r="R22" s="428">
        <f t="shared" si="3"/>
        <v>127.61000000000001</v>
      </c>
      <c r="S22" s="406">
        <f t="shared" si="3"/>
        <v>525.54999999999995</v>
      </c>
      <c r="T22" s="406">
        <f t="shared" si="3"/>
        <v>127.42</v>
      </c>
      <c r="U22" s="406">
        <f t="shared" si="3"/>
        <v>7.29</v>
      </c>
      <c r="V22" s="406">
        <f t="shared" si="3"/>
        <v>822.88</v>
      </c>
      <c r="W22" s="406">
        <f t="shared" si="3"/>
        <v>2.8080000000000001E-2</v>
      </c>
      <c r="X22" s="406">
        <f t="shared" si="3"/>
        <v>8.3290000000000003E-2</v>
      </c>
      <c r="Y22" s="657">
        <f t="shared" si="3"/>
        <v>0.29799999999999999</v>
      </c>
      <c r="Z22" s="183"/>
      <c r="AA22" s="183"/>
    </row>
    <row r="23" spans="2:27" ht="34.5" customHeight="1" x14ac:dyDescent="0.25">
      <c r="B23" s="562"/>
      <c r="C23" s="535" t="s">
        <v>67</v>
      </c>
      <c r="D23" s="386"/>
      <c r="E23" s="437"/>
      <c r="F23" s="843" t="s">
        <v>21</v>
      </c>
      <c r="G23" s="344"/>
      <c r="H23" s="386"/>
      <c r="I23" s="248"/>
      <c r="J23" s="60"/>
      <c r="K23" s="61"/>
      <c r="L23" s="425">
        <f>L21/23.5</f>
        <v>40.597446808510639</v>
      </c>
      <c r="M23" s="248"/>
      <c r="N23" s="60"/>
      <c r="O23" s="60"/>
      <c r="P23" s="60"/>
      <c r="Q23" s="385"/>
      <c r="R23" s="248"/>
      <c r="S23" s="60"/>
      <c r="T23" s="60"/>
      <c r="U23" s="60"/>
      <c r="V23" s="60"/>
      <c r="W23" s="60"/>
      <c r="X23" s="60"/>
      <c r="Y23" s="61"/>
      <c r="Z23" s="183"/>
      <c r="AA23" s="183"/>
    </row>
    <row r="24" spans="2:27" ht="34.5" customHeight="1" thickBot="1" x14ac:dyDescent="0.3">
      <c r="B24" s="566"/>
      <c r="C24" s="537" t="s">
        <v>110</v>
      </c>
      <c r="D24" s="135"/>
      <c r="E24" s="450"/>
      <c r="F24" s="845" t="s">
        <v>21</v>
      </c>
      <c r="G24" s="154"/>
      <c r="H24" s="135"/>
      <c r="I24" s="277"/>
      <c r="J24" s="269"/>
      <c r="K24" s="270"/>
      <c r="L24" s="279">
        <f>L22/23.5</f>
        <v>40.695319148936164</v>
      </c>
      <c r="M24" s="277"/>
      <c r="N24" s="269"/>
      <c r="O24" s="269"/>
      <c r="P24" s="269"/>
      <c r="Q24" s="387"/>
      <c r="R24" s="277"/>
      <c r="S24" s="269"/>
      <c r="T24" s="269"/>
      <c r="U24" s="269"/>
      <c r="V24" s="269"/>
      <c r="W24" s="269"/>
      <c r="X24" s="269"/>
      <c r="Y24" s="270"/>
      <c r="Z24" s="183"/>
      <c r="AA24" s="183"/>
    </row>
    <row r="25" spans="2:27" x14ac:dyDescent="0.25">
      <c r="B25" s="28"/>
      <c r="C25" s="28"/>
      <c r="D25" s="179"/>
      <c r="E25" s="28"/>
      <c r="F25" s="28"/>
      <c r="G25" s="28"/>
      <c r="H25" s="180"/>
      <c r="I25" s="181"/>
      <c r="J25" s="180"/>
      <c r="K25" s="28"/>
      <c r="L25" s="182"/>
      <c r="M25" s="28"/>
      <c r="N25" s="28"/>
      <c r="O25" s="28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</row>
    <row r="27" spans="2:27" ht="15.75" x14ac:dyDescent="0.25">
      <c r="B27" s="552" t="s">
        <v>59</v>
      </c>
      <c r="C27" s="627"/>
      <c r="D27" s="554"/>
      <c r="E27" s="180"/>
    </row>
    <row r="28" spans="2:27" ht="15.75" x14ac:dyDescent="0.25">
      <c r="B28" s="555" t="s">
        <v>60</v>
      </c>
      <c r="C28" s="628"/>
      <c r="D28" s="557"/>
      <c r="E28" s="228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1"/>
  <sheetViews>
    <sheetView tabSelected="1" topLeftCell="A4" zoomScale="60" zoomScaleNormal="60" workbookViewId="0">
      <selection activeCell="F36" sqref="F36"/>
    </sheetView>
  </sheetViews>
  <sheetFormatPr defaultRowHeight="15" x14ac:dyDescent="0.25"/>
  <cols>
    <col min="2" max="2" width="16.85546875" customWidth="1"/>
    <col min="3" max="3" width="16.85546875" style="629" customWidth="1"/>
    <col min="4" max="4" width="21.4257812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6.7109375" customWidth="1"/>
    <col min="12" max="12" width="23.140625" customWidth="1"/>
    <col min="13" max="13" width="11.28515625" customWidth="1"/>
    <col min="17" max="17" width="9.140625" customWidth="1"/>
    <col min="22" max="22" width="9.140625" customWidth="1"/>
    <col min="23" max="23" width="15.28515625" customWidth="1"/>
    <col min="24" max="24" width="12.42578125" customWidth="1"/>
  </cols>
  <sheetData>
    <row r="2" spans="2:25" ht="23.25" x14ac:dyDescent="0.35">
      <c r="B2" s="520" t="s">
        <v>1</v>
      </c>
      <c r="C2" s="520"/>
      <c r="D2" s="521"/>
      <c r="E2" s="520" t="s">
        <v>3</v>
      </c>
      <c r="F2" s="520"/>
      <c r="G2" s="522" t="s">
        <v>2</v>
      </c>
      <c r="H2" s="521">
        <v>10</v>
      </c>
      <c r="I2" s="6"/>
      <c r="L2" s="8"/>
      <c r="M2" s="7"/>
      <c r="N2" s="1"/>
      <c r="O2" s="2"/>
    </row>
    <row r="3" spans="2:25" ht="15.75" thickBot="1" x14ac:dyDescent="0.3">
      <c r="B3" s="1"/>
      <c r="C3" s="62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47" t="s">
        <v>0</v>
      </c>
      <c r="C4" s="949"/>
      <c r="D4" s="934" t="s">
        <v>138</v>
      </c>
      <c r="E4" s="924" t="s">
        <v>37</v>
      </c>
      <c r="F4" s="934" t="s">
        <v>36</v>
      </c>
      <c r="G4" s="933" t="s">
        <v>25</v>
      </c>
      <c r="H4" s="926" t="s">
        <v>35</v>
      </c>
      <c r="I4" s="922" t="s">
        <v>22</v>
      </c>
      <c r="J4" s="929"/>
      <c r="K4" s="929"/>
      <c r="L4" s="927" t="s">
        <v>133</v>
      </c>
      <c r="M4" s="918" t="s">
        <v>23</v>
      </c>
      <c r="N4" s="918"/>
      <c r="O4" s="919"/>
      <c r="P4" s="919"/>
      <c r="Q4" s="919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28.5" customHeight="1" thickBot="1" x14ac:dyDescent="0.3">
      <c r="B5" s="948"/>
      <c r="C5" s="932"/>
      <c r="D5" s="946"/>
      <c r="E5" s="925"/>
      <c r="F5" s="946"/>
      <c r="G5" s="948"/>
      <c r="H5" s="925"/>
      <c r="I5" s="85" t="s">
        <v>26</v>
      </c>
      <c r="J5" s="373" t="s">
        <v>27</v>
      </c>
      <c r="K5" s="85" t="s">
        <v>28</v>
      </c>
      <c r="L5" s="928"/>
      <c r="M5" s="861" t="s">
        <v>29</v>
      </c>
      <c r="N5" s="855" t="s">
        <v>98</v>
      </c>
      <c r="O5" s="855" t="s">
        <v>30</v>
      </c>
      <c r="P5" s="372" t="s">
        <v>99</v>
      </c>
      <c r="Q5" s="854" t="s">
        <v>100</v>
      </c>
      <c r="R5" s="855" t="s">
        <v>31</v>
      </c>
      <c r="S5" s="855" t="s">
        <v>32</v>
      </c>
      <c r="T5" s="855" t="s">
        <v>33</v>
      </c>
      <c r="U5" s="855" t="s">
        <v>34</v>
      </c>
      <c r="V5" s="855" t="s">
        <v>101</v>
      </c>
      <c r="W5" s="855" t="s">
        <v>102</v>
      </c>
      <c r="X5" s="855" t="s">
        <v>103</v>
      </c>
      <c r="Y5" s="373" t="s">
        <v>104</v>
      </c>
    </row>
    <row r="6" spans="2:25" s="16" customFormat="1" ht="28.5" customHeight="1" x14ac:dyDescent="0.25">
      <c r="B6" s="945" t="s">
        <v>5</v>
      </c>
      <c r="C6" s="858"/>
      <c r="D6" s="289">
        <v>6</v>
      </c>
      <c r="E6" s="184" t="s">
        <v>19</v>
      </c>
      <c r="F6" s="622" t="s">
        <v>180</v>
      </c>
      <c r="G6" s="650">
        <v>100</v>
      </c>
      <c r="H6" s="184"/>
      <c r="I6" s="47">
        <v>1.42</v>
      </c>
      <c r="J6" s="37">
        <v>8.41</v>
      </c>
      <c r="K6" s="48">
        <v>12.6</v>
      </c>
      <c r="L6" s="859">
        <v>132.66999999999999</v>
      </c>
      <c r="M6" s="47">
        <v>0.03</v>
      </c>
      <c r="N6" s="37">
        <v>0.04</v>
      </c>
      <c r="O6" s="37">
        <v>30.83</v>
      </c>
      <c r="P6" s="860">
        <v>330</v>
      </c>
      <c r="Q6" s="48">
        <v>0</v>
      </c>
      <c r="R6" s="213">
        <v>37.979999999999997</v>
      </c>
      <c r="S6" s="37">
        <v>30.25</v>
      </c>
      <c r="T6" s="37">
        <v>17.07</v>
      </c>
      <c r="U6" s="37">
        <v>0.55000000000000004</v>
      </c>
      <c r="V6" s="37">
        <v>233.61</v>
      </c>
      <c r="W6" s="37">
        <v>3.0000000000000001E-3</v>
      </c>
      <c r="X6" s="37">
        <v>2.0000000000000001E-4</v>
      </c>
      <c r="Y6" s="186">
        <v>0.01</v>
      </c>
    </row>
    <row r="7" spans="2:25" s="16" customFormat="1" ht="26.45" customHeight="1" x14ac:dyDescent="0.25">
      <c r="B7" s="945"/>
      <c r="C7" s="108"/>
      <c r="D7" s="104">
        <v>13</v>
      </c>
      <c r="E7" s="108" t="s">
        <v>19</v>
      </c>
      <c r="F7" s="352" t="s">
        <v>54</v>
      </c>
      <c r="G7" s="138">
        <v>100</v>
      </c>
      <c r="H7" s="189"/>
      <c r="I7" s="17">
        <v>2</v>
      </c>
      <c r="J7" s="15">
        <v>7.1</v>
      </c>
      <c r="K7" s="18">
        <v>10.3</v>
      </c>
      <c r="L7" s="157">
        <v>113.17</v>
      </c>
      <c r="M7" s="17">
        <v>0.05</v>
      </c>
      <c r="N7" s="15">
        <v>0.06</v>
      </c>
      <c r="O7" s="15">
        <v>5.48</v>
      </c>
      <c r="P7" s="15">
        <v>760</v>
      </c>
      <c r="Q7" s="18">
        <v>0</v>
      </c>
      <c r="R7" s="199">
        <v>24.08</v>
      </c>
      <c r="S7" s="15">
        <v>49.59</v>
      </c>
      <c r="T7" s="15">
        <v>30.7</v>
      </c>
      <c r="U7" s="15">
        <v>0.9</v>
      </c>
      <c r="V7" s="15">
        <v>269.62</v>
      </c>
      <c r="W7" s="15">
        <v>4.0000000000000001E-3</v>
      </c>
      <c r="X7" s="15">
        <v>1E-3</v>
      </c>
      <c r="Y7" s="41">
        <v>0.03</v>
      </c>
    </row>
    <row r="8" spans="2:25" s="36" customFormat="1" ht="26.45" customHeight="1" x14ac:dyDescent="0.25">
      <c r="B8" s="945"/>
      <c r="C8" s="625" t="s">
        <v>67</v>
      </c>
      <c r="D8" s="133">
        <v>91</v>
      </c>
      <c r="E8" s="151" t="s">
        <v>75</v>
      </c>
      <c r="F8" s="817" t="s">
        <v>79</v>
      </c>
      <c r="G8" s="422">
        <v>100</v>
      </c>
      <c r="H8" s="535"/>
      <c r="I8" s="53">
        <v>19.16</v>
      </c>
      <c r="J8" s="54">
        <v>16.64</v>
      </c>
      <c r="K8" s="55">
        <v>8.74</v>
      </c>
      <c r="L8" s="206">
        <v>261.98</v>
      </c>
      <c r="M8" s="53">
        <v>0.08</v>
      </c>
      <c r="N8" s="53">
        <v>0.14000000000000001</v>
      </c>
      <c r="O8" s="54">
        <v>0.9</v>
      </c>
      <c r="P8" s="54">
        <v>10</v>
      </c>
      <c r="Q8" s="55">
        <v>0.03</v>
      </c>
      <c r="R8" s="207">
        <v>27.64</v>
      </c>
      <c r="S8" s="54">
        <v>172.63</v>
      </c>
      <c r="T8" s="54">
        <v>22.13</v>
      </c>
      <c r="U8" s="54">
        <v>1.91</v>
      </c>
      <c r="V8" s="54">
        <v>260.82</v>
      </c>
      <c r="W8" s="54">
        <v>6.1900000000000002E-3</v>
      </c>
      <c r="X8" s="54">
        <v>1.01E-3</v>
      </c>
      <c r="Y8" s="72">
        <v>0.09</v>
      </c>
    </row>
    <row r="9" spans="2:25" s="36" customFormat="1" ht="26.45" customHeight="1" x14ac:dyDescent="0.25">
      <c r="B9" s="945"/>
      <c r="C9" s="624" t="s">
        <v>69</v>
      </c>
      <c r="D9" s="134">
        <v>89</v>
      </c>
      <c r="E9" s="152" t="s">
        <v>9</v>
      </c>
      <c r="F9" s="498" t="s">
        <v>80</v>
      </c>
      <c r="G9" s="593">
        <v>100</v>
      </c>
      <c r="H9" s="152"/>
      <c r="I9" s="690">
        <v>20.14</v>
      </c>
      <c r="J9" s="76">
        <v>18.940000000000001</v>
      </c>
      <c r="K9" s="613">
        <v>4.0999999999999996</v>
      </c>
      <c r="L9" s="655">
        <v>267.73</v>
      </c>
      <c r="M9" s="462">
        <v>0.06</v>
      </c>
      <c r="N9" s="462">
        <v>0.14000000000000001</v>
      </c>
      <c r="O9" s="65">
        <v>1.18</v>
      </c>
      <c r="P9" s="65">
        <v>0</v>
      </c>
      <c r="Q9" s="384">
        <v>0</v>
      </c>
      <c r="R9" s="201">
        <v>18.920000000000002</v>
      </c>
      <c r="S9" s="65">
        <v>196.35</v>
      </c>
      <c r="T9" s="65">
        <v>25.76</v>
      </c>
      <c r="U9" s="65">
        <v>2.9</v>
      </c>
      <c r="V9" s="65">
        <v>352.22</v>
      </c>
      <c r="W9" s="65">
        <v>7.7799999999999996E-3</v>
      </c>
      <c r="X9" s="65">
        <v>3.8999999999999999E-4</v>
      </c>
      <c r="Y9" s="93">
        <v>0.06</v>
      </c>
    </row>
    <row r="10" spans="2:25" s="36" customFormat="1" ht="26.45" customHeight="1" x14ac:dyDescent="0.25">
      <c r="B10" s="463"/>
      <c r="C10" s="108"/>
      <c r="D10" s="109">
        <v>54</v>
      </c>
      <c r="E10" s="118" t="s">
        <v>76</v>
      </c>
      <c r="F10" s="106" t="s">
        <v>38</v>
      </c>
      <c r="G10" s="109">
        <v>180</v>
      </c>
      <c r="H10" s="87"/>
      <c r="I10" s="226">
        <v>8.64</v>
      </c>
      <c r="J10" s="20">
        <v>6.12</v>
      </c>
      <c r="K10" s="46">
        <v>40.68</v>
      </c>
      <c r="L10" s="225">
        <v>252.36</v>
      </c>
      <c r="M10" s="226">
        <v>0.21</v>
      </c>
      <c r="N10" s="19">
        <v>0.11</v>
      </c>
      <c r="O10" s="20">
        <v>0</v>
      </c>
      <c r="P10" s="20">
        <v>0</v>
      </c>
      <c r="Q10" s="46">
        <v>0</v>
      </c>
      <c r="R10" s="226">
        <v>14.55</v>
      </c>
      <c r="S10" s="20">
        <v>208.87</v>
      </c>
      <c r="T10" s="20">
        <v>139.99</v>
      </c>
      <c r="U10" s="20">
        <v>4.68</v>
      </c>
      <c r="V10" s="20">
        <v>273.8</v>
      </c>
      <c r="W10" s="20">
        <v>3.0000000000000001E-3</v>
      </c>
      <c r="X10" s="20">
        <v>5.0000000000000001E-3</v>
      </c>
      <c r="Y10" s="46">
        <v>0.02</v>
      </c>
    </row>
    <row r="11" spans="2:25" s="36" customFormat="1" ht="42.75" customHeight="1" x14ac:dyDescent="0.25">
      <c r="B11" s="463"/>
      <c r="C11" s="111"/>
      <c r="D11" s="304">
        <v>107</v>
      </c>
      <c r="E11" s="108" t="s">
        <v>17</v>
      </c>
      <c r="F11" s="571" t="s">
        <v>112</v>
      </c>
      <c r="G11" s="138">
        <v>200</v>
      </c>
      <c r="H11" s="189"/>
      <c r="I11" s="17">
        <v>0.8</v>
      </c>
      <c r="J11" s="15">
        <v>0.2</v>
      </c>
      <c r="K11" s="18">
        <v>23.2</v>
      </c>
      <c r="L11" s="157">
        <v>94.4</v>
      </c>
      <c r="M11" s="19">
        <v>0.02</v>
      </c>
      <c r="N11" s="19"/>
      <c r="O11" s="20">
        <v>4</v>
      </c>
      <c r="P11" s="20">
        <v>0</v>
      </c>
      <c r="Q11" s="21"/>
      <c r="R11" s="226">
        <v>16</v>
      </c>
      <c r="S11" s="20">
        <v>18</v>
      </c>
      <c r="T11" s="20">
        <v>10</v>
      </c>
      <c r="U11" s="20">
        <v>0.4</v>
      </c>
      <c r="V11" s="20"/>
      <c r="W11" s="20"/>
      <c r="X11" s="20"/>
      <c r="Y11" s="46"/>
    </row>
    <row r="12" spans="2:25" s="36" customFormat="1" ht="26.45" customHeight="1" x14ac:dyDescent="0.25">
      <c r="B12" s="463"/>
      <c r="C12" s="108"/>
      <c r="D12" s="88">
        <v>119</v>
      </c>
      <c r="E12" s="108" t="s">
        <v>13</v>
      </c>
      <c r="F12" s="352" t="s">
        <v>50</v>
      </c>
      <c r="G12" s="138">
        <v>30</v>
      </c>
      <c r="H12" s="189"/>
      <c r="I12" s="17">
        <v>2.13</v>
      </c>
      <c r="J12" s="15">
        <v>0.21</v>
      </c>
      <c r="K12" s="18">
        <v>13.26</v>
      </c>
      <c r="L12" s="158">
        <v>72</v>
      </c>
      <c r="M12" s="19">
        <v>0.03</v>
      </c>
      <c r="N12" s="19">
        <v>0.01</v>
      </c>
      <c r="O12" s="20">
        <v>0</v>
      </c>
      <c r="P12" s="20">
        <v>0</v>
      </c>
      <c r="Q12" s="21">
        <v>0</v>
      </c>
      <c r="R12" s="226">
        <v>11.1</v>
      </c>
      <c r="S12" s="20">
        <v>65.400000000000006</v>
      </c>
      <c r="T12" s="20">
        <v>19.5</v>
      </c>
      <c r="U12" s="20">
        <v>0.84</v>
      </c>
      <c r="V12" s="20">
        <v>27.9</v>
      </c>
      <c r="W12" s="20">
        <v>1E-3</v>
      </c>
      <c r="X12" s="20">
        <v>2E-3</v>
      </c>
      <c r="Y12" s="46">
        <v>0</v>
      </c>
    </row>
    <row r="13" spans="2:25" s="36" customFormat="1" ht="26.45" customHeight="1" x14ac:dyDescent="0.25">
      <c r="B13" s="463"/>
      <c r="C13" s="108"/>
      <c r="D13" s="104">
        <v>120</v>
      </c>
      <c r="E13" s="108" t="s">
        <v>14</v>
      </c>
      <c r="F13" s="352" t="s">
        <v>43</v>
      </c>
      <c r="G13" s="138">
        <v>25</v>
      </c>
      <c r="H13" s="189"/>
      <c r="I13" s="17">
        <v>1.42</v>
      </c>
      <c r="J13" s="15">
        <v>0.27</v>
      </c>
      <c r="K13" s="18">
        <v>9.3000000000000007</v>
      </c>
      <c r="L13" s="158">
        <v>45.32</v>
      </c>
      <c r="M13" s="19">
        <v>0.02</v>
      </c>
      <c r="N13" s="19">
        <v>0.03</v>
      </c>
      <c r="O13" s="20">
        <v>0.1</v>
      </c>
      <c r="P13" s="20">
        <v>0</v>
      </c>
      <c r="Q13" s="21">
        <v>0</v>
      </c>
      <c r="R13" s="226">
        <v>8.5</v>
      </c>
      <c r="S13" s="20">
        <v>30</v>
      </c>
      <c r="T13" s="20">
        <v>10.25</v>
      </c>
      <c r="U13" s="20">
        <v>0.56999999999999995</v>
      </c>
      <c r="V13" s="20">
        <v>91.87</v>
      </c>
      <c r="W13" s="20">
        <v>2.5000000000000001E-3</v>
      </c>
      <c r="X13" s="20">
        <v>2.5000000000000001E-3</v>
      </c>
      <c r="Y13" s="46">
        <v>0.02</v>
      </c>
    </row>
    <row r="14" spans="2:25" s="36" customFormat="1" ht="26.45" customHeight="1" x14ac:dyDescent="0.25">
      <c r="B14" s="463"/>
      <c r="C14" s="625" t="s">
        <v>67</v>
      </c>
      <c r="D14" s="338"/>
      <c r="E14" s="151"/>
      <c r="F14" s="142" t="s">
        <v>20</v>
      </c>
      <c r="G14" s="244">
        <f>G6+G8+'7 день '!G8+G11+G12+G13</f>
        <v>635</v>
      </c>
      <c r="H14" s="535"/>
      <c r="I14" s="52">
        <f>I6+I8+'7 день '!I8+I11+I12+I13</f>
        <v>28.89</v>
      </c>
      <c r="J14" s="22">
        <f>J6+J8+'7 день '!J8+J11+J12+J13</f>
        <v>31.67</v>
      </c>
      <c r="K14" s="94">
        <f>K6+K8+'7 день '!K8+K11+K12+K13</f>
        <v>105.80000000000001</v>
      </c>
      <c r="L14" s="362">
        <f>L6+L8+'7 день '!L8+L11+L12+L13</f>
        <v>830.11</v>
      </c>
      <c r="M14" s="52">
        <f>M6+M8+'7 день '!M8+M11+M12+M13</f>
        <v>0.21</v>
      </c>
      <c r="N14" s="22">
        <f>N6+N8+'7 день '!N8+N11+N12+N13</f>
        <v>0.26</v>
      </c>
      <c r="O14" s="22">
        <f>O6+O8+'7 день '!O8+O11+O12+O13</f>
        <v>35.83</v>
      </c>
      <c r="P14" s="22">
        <f>P6+P8+'7 день '!P8+P11+P12+P13</f>
        <v>362.68</v>
      </c>
      <c r="Q14" s="94">
        <f>Q6+Q8+'7 день '!Q8+Q11+Q12+Q13</f>
        <v>0.12</v>
      </c>
      <c r="R14" s="169">
        <f>R6+R8+'7 день '!R8+R11+R12+R13</f>
        <v>107.16</v>
      </c>
      <c r="S14" s="22">
        <f>S6+S8+'7 день '!S8+S11+S12+S13</f>
        <v>412.07000000000005</v>
      </c>
      <c r="T14" s="22">
        <f>T6+T8+'7 день '!T8+T11+T12+T13</f>
        <v>110.77000000000001</v>
      </c>
      <c r="U14" s="22">
        <f>U6+U8+'7 день '!U8+U11+U12+U13</f>
        <v>4.9000000000000004</v>
      </c>
      <c r="V14" s="22">
        <f>V6+V8+'7 день '!V8+V11+V12+V13</f>
        <v>614.82000000000005</v>
      </c>
      <c r="W14" s="22">
        <f>W6+W8+'7 день '!W8+W11+W12+W13</f>
        <v>1.2690000000000002E-2</v>
      </c>
      <c r="X14" s="22">
        <f>X6+X8+'7 день '!X8+X11+X12+X13</f>
        <v>1.4710000000000001E-2</v>
      </c>
      <c r="Y14" s="62">
        <f>Y6+Y8+'7 день '!Y8+Y11+Y12+Y13</f>
        <v>0.152</v>
      </c>
    </row>
    <row r="15" spans="2:25" s="36" customFormat="1" ht="40.5" customHeight="1" x14ac:dyDescent="0.25">
      <c r="B15" s="463"/>
      <c r="C15" s="624" t="s">
        <v>69</v>
      </c>
      <c r="D15" s="351"/>
      <c r="E15" s="198"/>
      <c r="F15" s="143" t="s">
        <v>20</v>
      </c>
      <c r="G15" s="405">
        <f>G7+G9+'7 день '!G8+G11+G12+G13</f>
        <v>635</v>
      </c>
      <c r="H15" s="291"/>
      <c r="I15" s="64">
        <f>I7+I9+'7 день '!I8+I11+I12+I13</f>
        <v>30.450000000000003</v>
      </c>
      <c r="J15" s="63">
        <f>J7+J9+'7 день '!J8+J11+J12+J13</f>
        <v>32.660000000000004</v>
      </c>
      <c r="K15" s="326">
        <f>K7+K9+'7 день '!K8+K11+K12+K13</f>
        <v>98.86</v>
      </c>
      <c r="L15" s="361">
        <f>L7+L9+'7 день '!L8+L11+L12+L13</f>
        <v>816.36000000000013</v>
      </c>
      <c r="M15" s="64">
        <f>M7+M9+'7 день '!M8+M11+M12+M13</f>
        <v>0.21</v>
      </c>
      <c r="N15" s="63">
        <f>N7+N9+'7 день '!N8+N11+N12+N13</f>
        <v>0.28000000000000003</v>
      </c>
      <c r="O15" s="63">
        <f>O7+O9+'7 день '!O8+O11+O12+O13</f>
        <v>10.76</v>
      </c>
      <c r="P15" s="63">
        <f>P7+P9+'7 день '!P8+P11+P12+P13</f>
        <v>782.68</v>
      </c>
      <c r="Q15" s="326">
        <f>Q7+Q9+'7 день '!Q8+Q11+Q12+Q13</f>
        <v>0.09</v>
      </c>
      <c r="R15" s="320">
        <f>R7+R9+'7 день '!R8+R11+R12+R13</f>
        <v>84.539999999999992</v>
      </c>
      <c r="S15" s="63">
        <f>S7+S9+'7 день '!S8+S11+S12+S13</f>
        <v>455.13</v>
      </c>
      <c r="T15" s="63">
        <f>T7+T9+'7 день '!T8+T11+T12+T13</f>
        <v>128.03</v>
      </c>
      <c r="U15" s="63">
        <f>U7+U9+'7 день '!U8+U11+U12+U13</f>
        <v>6.24</v>
      </c>
      <c r="V15" s="63">
        <f>V7+V9+'7 день '!V8+V11+V12+V13</f>
        <v>742.23</v>
      </c>
      <c r="W15" s="63">
        <f>W7+W9+'7 день '!W8+W11+W12+W13</f>
        <v>1.528E-2</v>
      </c>
      <c r="X15" s="63">
        <f>X7+X9+'7 день '!X8+X11+X12+X13</f>
        <v>1.489E-2</v>
      </c>
      <c r="Y15" s="321">
        <f>Y7+Y9+'7 день '!Y8+Y11+Y12+Y13</f>
        <v>0.14199999999999999</v>
      </c>
    </row>
    <row r="16" spans="2:25" s="36" customFormat="1" ht="26.25" customHeight="1" x14ac:dyDescent="0.25">
      <c r="B16" s="463"/>
      <c r="C16" s="625" t="s">
        <v>67</v>
      </c>
      <c r="D16" s="386"/>
      <c r="E16" s="197"/>
      <c r="F16" s="144" t="s">
        <v>21</v>
      </c>
      <c r="G16" s="565"/>
      <c r="H16" s="292"/>
      <c r="I16" s="323"/>
      <c r="J16" s="91"/>
      <c r="K16" s="509"/>
      <c r="L16" s="325">
        <f>L14/27.2</f>
        <v>30.518750000000001</v>
      </c>
      <c r="M16" s="323"/>
      <c r="N16" s="323"/>
      <c r="O16" s="91"/>
      <c r="P16" s="91"/>
      <c r="Q16" s="509"/>
      <c r="R16" s="322"/>
      <c r="S16" s="91"/>
      <c r="T16" s="91"/>
      <c r="U16" s="91"/>
      <c r="V16" s="91"/>
      <c r="W16" s="91"/>
      <c r="X16" s="91"/>
      <c r="Y16" s="92"/>
    </row>
    <row r="17" spans="2:25" s="36" customFormat="1" ht="23.25" customHeight="1" thickBot="1" x14ac:dyDescent="0.3">
      <c r="B17" s="463"/>
      <c r="C17" s="626" t="s">
        <v>69</v>
      </c>
      <c r="D17" s="351"/>
      <c r="E17" s="154"/>
      <c r="F17" s="857" t="s">
        <v>21</v>
      </c>
      <c r="G17" s="567"/>
      <c r="H17" s="537"/>
      <c r="I17" s="324"/>
      <c r="J17" s="308"/>
      <c r="K17" s="511"/>
      <c r="L17" s="402">
        <f>L15/27.2</f>
        <v>30.013235294117653</v>
      </c>
      <c r="M17" s="324"/>
      <c r="N17" s="308"/>
      <c r="O17" s="308"/>
      <c r="P17" s="308"/>
      <c r="Q17" s="511"/>
      <c r="R17" s="250"/>
      <c r="S17" s="131"/>
      <c r="T17" s="131"/>
      <c r="U17" s="131"/>
      <c r="V17" s="131"/>
      <c r="W17" s="131"/>
      <c r="X17" s="131"/>
      <c r="Y17" s="132"/>
    </row>
    <row r="18" spans="2:25" s="16" customFormat="1" ht="33.75" customHeight="1" x14ac:dyDescent="0.25">
      <c r="B18" s="570" t="s">
        <v>6</v>
      </c>
      <c r="C18" s="732"/>
      <c r="D18" s="113">
        <v>24</v>
      </c>
      <c r="E18" s="113" t="s">
        <v>19</v>
      </c>
      <c r="F18" s="579" t="s">
        <v>94</v>
      </c>
      <c r="G18" s="113">
        <v>150</v>
      </c>
      <c r="H18" s="246"/>
      <c r="I18" s="217">
        <v>0.6</v>
      </c>
      <c r="J18" s="39">
        <v>0</v>
      </c>
      <c r="K18" s="40">
        <v>16.95</v>
      </c>
      <c r="L18" s="256">
        <v>69</v>
      </c>
      <c r="M18" s="217">
        <v>0.01</v>
      </c>
      <c r="N18" s="39">
        <v>0.03</v>
      </c>
      <c r="O18" s="39">
        <v>19.5</v>
      </c>
      <c r="P18" s="39">
        <v>0</v>
      </c>
      <c r="Q18" s="40">
        <v>0</v>
      </c>
      <c r="R18" s="38">
        <v>24</v>
      </c>
      <c r="S18" s="39">
        <v>16.5</v>
      </c>
      <c r="T18" s="39">
        <v>13.5</v>
      </c>
      <c r="U18" s="39">
        <v>3.3</v>
      </c>
      <c r="V18" s="39">
        <v>417</v>
      </c>
      <c r="W18" s="39">
        <v>3.0000000000000001E-3</v>
      </c>
      <c r="X18" s="39">
        <v>5.0000000000000001E-4</v>
      </c>
      <c r="Y18" s="40">
        <v>1.4999999999999999E-2</v>
      </c>
    </row>
    <row r="19" spans="2:25" s="36" customFormat="1" ht="33.75" customHeight="1" x14ac:dyDescent="0.25">
      <c r="B19" s="120"/>
      <c r="C19" s="733"/>
      <c r="D19" s="109">
        <v>635</v>
      </c>
      <c r="E19" s="109" t="s">
        <v>8</v>
      </c>
      <c r="F19" s="148" t="s">
        <v>158</v>
      </c>
      <c r="G19" s="190">
        <v>250</v>
      </c>
      <c r="H19" s="137"/>
      <c r="I19" s="226">
        <v>6.36</v>
      </c>
      <c r="J19" s="20">
        <v>6.23</v>
      </c>
      <c r="K19" s="46">
        <v>9.85</v>
      </c>
      <c r="L19" s="225">
        <v>120.87</v>
      </c>
      <c r="M19" s="226">
        <v>0.04</v>
      </c>
      <c r="N19" s="20">
        <v>0.06</v>
      </c>
      <c r="O19" s="20">
        <v>0.93</v>
      </c>
      <c r="P19" s="20">
        <v>150</v>
      </c>
      <c r="Q19" s="46">
        <v>0.09</v>
      </c>
      <c r="R19" s="19">
        <v>20.100000000000001</v>
      </c>
      <c r="S19" s="20">
        <v>63.44</v>
      </c>
      <c r="T19" s="20">
        <v>12.39</v>
      </c>
      <c r="U19" s="20">
        <v>0.74</v>
      </c>
      <c r="V19" s="20">
        <v>105.83</v>
      </c>
      <c r="W19" s="20">
        <v>1E-3</v>
      </c>
      <c r="X19" s="20">
        <v>1E-3</v>
      </c>
      <c r="Y19" s="46">
        <v>0.04</v>
      </c>
    </row>
    <row r="20" spans="2:25" s="36" customFormat="1" ht="33.75" customHeight="1" x14ac:dyDescent="0.25">
      <c r="B20" s="458"/>
      <c r="C20" s="687" t="s">
        <v>67</v>
      </c>
      <c r="D20" s="151">
        <v>276</v>
      </c>
      <c r="E20" s="151" t="s">
        <v>9</v>
      </c>
      <c r="F20" s="383" t="s">
        <v>153</v>
      </c>
      <c r="G20" s="474">
        <v>100</v>
      </c>
      <c r="H20" s="133"/>
      <c r="I20" s="248">
        <v>20.45</v>
      </c>
      <c r="J20" s="60">
        <v>12.58</v>
      </c>
      <c r="K20" s="61">
        <v>10.48</v>
      </c>
      <c r="L20" s="355">
        <v>238.14</v>
      </c>
      <c r="M20" s="248">
        <v>0.11</v>
      </c>
      <c r="N20" s="59">
        <v>0.19</v>
      </c>
      <c r="O20" s="60">
        <v>1.1200000000000001</v>
      </c>
      <c r="P20" s="60">
        <v>220</v>
      </c>
      <c r="Q20" s="61">
        <v>0.59</v>
      </c>
      <c r="R20" s="59">
        <v>202.11</v>
      </c>
      <c r="S20" s="60">
        <v>292.02</v>
      </c>
      <c r="T20" s="60">
        <v>59.3</v>
      </c>
      <c r="U20" s="60">
        <v>1.37</v>
      </c>
      <c r="V20" s="60">
        <v>396</v>
      </c>
      <c r="W20" s="60">
        <v>0.12</v>
      </c>
      <c r="X20" s="60">
        <v>1.6E-2</v>
      </c>
      <c r="Y20" s="61">
        <v>0.56000000000000005</v>
      </c>
    </row>
    <row r="21" spans="2:25" s="36" customFormat="1" ht="33.75" customHeight="1" x14ac:dyDescent="0.25">
      <c r="B21" s="458"/>
      <c r="C21" s="689" t="s">
        <v>69</v>
      </c>
      <c r="D21" s="489">
        <v>148</v>
      </c>
      <c r="E21" s="152" t="s">
        <v>9</v>
      </c>
      <c r="F21" s="444" t="s">
        <v>93</v>
      </c>
      <c r="G21" s="588">
        <v>100</v>
      </c>
      <c r="H21" s="156"/>
      <c r="I21" s="201">
        <v>21.9</v>
      </c>
      <c r="J21" s="65">
        <v>17.5</v>
      </c>
      <c r="K21" s="93">
        <v>6.9</v>
      </c>
      <c r="L21" s="313">
        <v>272.60000000000002</v>
      </c>
      <c r="M21" s="201">
        <v>0.03</v>
      </c>
      <c r="N21" s="65">
        <v>0.12</v>
      </c>
      <c r="O21" s="65">
        <v>2.67</v>
      </c>
      <c r="P21" s="65">
        <v>193</v>
      </c>
      <c r="Q21" s="93">
        <v>0.23</v>
      </c>
      <c r="R21" s="462">
        <v>30.98</v>
      </c>
      <c r="S21" s="65">
        <v>116.05</v>
      </c>
      <c r="T21" s="65">
        <v>19.87</v>
      </c>
      <c r="U21" s="65">
        <v>0.54</v>
      </c>
      <c r="V21" s="65">
        <v>98.3</v>
      </c>
      <c r="W21" s="65">
        <v>0.12</v>
      </c>
      <c r="X21" s="65">
        <v>1E-3</v>
      </c>
      <c r="Y21" s="93">
        <v>0.56999999999999995</v>
      </c>
    </row>
    <row r="22" spans="2:25" s="36" customFormat="1" ht="33.75" customHeight="1" x14ac:dyDescent="0.25">
      <c r="B22" s="458"/>
      <c r="C22" s="636" t="s">
        <v>67</v>
      </c>
      <c r="D22" s="151">
        <v>283</v>
      </c>
      <c r="E22" s="151" t="s">
        <v>58</v>
      </c>
      <c r="F22" s="383" t="s">
        <v>164</v>
      </c>
      <c r="G22" s="474">
        <v>180</v>
      </c>
      <c r="H22" s="133"/>
      <c r="I22" s="248">
        <v>4.04</v>
      </c>
      <c r="J22" s="60">
        <v>3.73</v>
      </c>
      <c r="K22" s="61">
        <v>25.24</v>
      </c>
      <c r="L22" s="355">
        <v>150.82</v>
      </c>
      <c r="M22" s="248">
        <v>0.14000000000000001</v>
      </c>
      <c r="N22" s="59">
        <v>0.11</v>
      </c>
      <c r="O22" s="60">
        <v>24.58</v>
      </c>
      <c r="P22" s="60">
        <v>60</v>
      </c>
      <c r="Q22" s="61">
        <v>0</v>
      </c>
      <c r="R22" s="59">
        <v>44.9</v>
      </c>
      <c r="S22" s="60">
        <v>94.26</v>
      </c>
      <c r="T22" s="60">
        <v>40.46</v>
      </c>
      <c r="U22" s="60">
        <v>1.57</v>
      </c>
      <c r="V22" s="60">
        <v>867.5</v>
      </c>
      <c r="W22" s="60">
        <v>8.0000000000000002E-3</v>
      </c>
      <c r="X22" s="60">
        <v>6.9999999999999999E-4</v>
      </c>
      <c r="Y22" s="61">
        <v>0.04</v>
      </c>
    </row>
    <row r="23" spans="2:25" s="36" customFormat="1" ht="33.75" customHeight="1" x14ac:dyDescent="0.25">
      <c r="B23" s="458"/>
      <c r="C23" s="689" t="s">
        <v>69</v>
      </c>
      <c r="D23" s="152">
        <v>22</v>
      </c>
      <c r="E23" s="152" t="s">
        <v>58</v>
      </c>
      <c r="F23" s="444" t="s">
        <v>135</v>
      </c>
      <c r="G23" s="152">
        <v>180</v>
      </c>
      <c r="H23" s="134"/>
      <c r="I23" s="275">
        <v>2.88</v>
      </c>
      <c r="J23" s="57">
        <v>8.2799999999999994</v>
      </c>
      <c r="K23" s="73">
        <v>16.920000000000002</v>
      </c>
      <c r="L23" s="274">
        <v>154.62</v>
      </c>
      <c r="M23" s="275">
        <v>0.11</v>
      </c>
      <c r="N23" s="202">
        <v>7.1999999999999995E-2</v>
      </c>
      <c r="O23" s="57">
        <v>38.28</v>
      </c>
      <c r="P23" s="57">
        <v>468</v>
      </c>
      <c r="Q23" s="73">
        <v>0.11</v>
      </c>
      <c r="R23" s="202">
        <v>56.79</v>
      </c>
      <c r="S23" s="57">
        <v>80.260000000000005</v>
      </c>
      <c r="T23" s="57">
        <v>35.29</v>
      </c>
      <c r="U23" s="57">
        <v>1.29</v>
      </c>
      <c r="V23" s="57">
        <v>367.3</v>
      </c>
      <c r="W23" s="57">
        <v>5.0000000000000001E-3</v>
      </c>
      <c r="X23" s="57">
        <v>6.9999999999999999E-4</v>
      </c>
      <c r="Y23" s="73">
        <v>3.5999999999999997E-2</v>
      </c>
    </row>
    <row r="24" spans="2:25" s="16" customFormat="1" ht="33.75" customHeight="1" x14ac:dyDescent="0.25">
      <c r="B24" s="458"/>
      <c r="C24" s="734"/>
      <c r="D24" s="109">
        <v>114</v>
      </c>
      <c r="E24" s="108" t="s">
        <v>41</v>
      </c>
      <c r="F24" s="529" t="s">
        <v>47</v>
      </c>
      <c r="G24" s="153">
        <v>200</v>
      </c>
      <c r="H24" s="104"/>
      <c r="I24" s="199">
        <v>0.2</v>
      </c>
      <c r="J24" s="15">
        <v>0</v>
      </c>
      <c r="K24" s="41">
        <v>11</v>
      </c>
      <c r="L24" s="211">
        <v>44.8</v>
      </c>
      <c r="M24" s="199">
        <v>0</v>
      </c>
      <c r="N24" s="15">
        <v>0</v>
      </c>
      <c r="O24" s="15">
        <v>0.08</v>
      </c>
      <c r="P24" s="15">
        <v>0</v>
      </c>
      <c r="Q24" s="41">
        <v>0</v>
      </c>
      <c r="R24" s="17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41">
        <v>0</v>
      </c>
    </row>
    <row r="25" spans="2:25" s="16" customFormat="1" ht="33.75" customHeight="1" x14ac:dyDescent="0.25">
      <c r="B25" s="458"/>
      <c r="C25" s="734"/>
      <c r="D25" s="111">
        <v>119</v>
      </c>
      <c r="E25" s="108" t="s">
        <v>13</v>
      </c>
      <c r="F25" s="105" t="s">
        <v>50</v>
      </c>
      <c r="G25" s="109">
        <v>50</v>
      </c>
      <c r="H25" s="87"/>
      <c r="I25" s="226">
        <v>3.8</v>
      </c>
      <c r="J25" s="20">
        <v>0.4</v>
      </c>
      <c r="K25" s="46">
        <v>24.6</v>
      </c>
      <c r="L25" s="333">
        <v>117.5</v>
      </c>
      <c r="M25" s="226">
        <v>0.05</v>
      </c>
      <c r="N25" s="19">
        <v>0.01</v>
      </c>
      <c r="O25" s="20">
        <v>0</v>
      </c>
      <c r="P25" s="20">
        <v>0</v>
      </c>
      <c r="Q25" s="46">
        <v>0</v>
      </c>
      <c r="R25" s="19">
        <v>10</v>
      </c>
      <c r="S25" s="20">
        <v>32.5</v>
      </c>
      <c r="T25" s="20">
        <v>7</v>
      </c>
      <c r="U25" s="20">
        <v>0.55000000000000004</v>
      </c>
      <c r="V25" s="20">
        <v>46.5</v>
      </c>
      <c r="W25" s="20">
        <v>1.6000000000000001E-3</v>
      </c>
      <c r="X25" s="20">
        <v>0.03</v>
      </c>
      <c r="Y25" s="46">
        <v>7.25</v>
      </c>
    </row>
    <row r="26" spans="2:25" s="16" customFormat="1" ht="33.75" customHeight="1" x14ac:dyDescent="0.25">
      <c r="B26" s="458"/>
      <c r="C26" s="734"/>
      <c r="D26" s="108">
        <v>120</v>
      </c>
      <c r="E26" s="108" t="s">
        <v>14</v>
      </c>
      <c r="F26" s="352" t="s">
        <v>43</v>
      </c>
      <c r="G26" s="108">
        <v>35</v>
      </c>
      <c r="H26" s="138"/>
      <c r="I26" s="199">
        <v>2.31</v>
      </c>
      <c r="J26" s="15">
        <v>0.42</v>
      </c>
      <c r="K26" s="41">
        <v>14.07</v>
      </c>
      <c r="L26" s="211">
        <v>69.3</v>
      </c>
      <c r="M26" s="199">
        <v>0.06</v>
      </c>
      <c r="N26" s="15">
        <v>0.03</v>
      </c>
      <c r="O26" s="15">
        <v>0</v>
      </c>
      <c r="P26" s="15">
        <v>0</v>
      </c>
      <c r="Q26" s="41">
        <v>0</v>
      </c>
      <c r="R26" s="17">
        <v>10.15</v>
      </c>
      <c r="S26" s="15">
        <v>52.5</v>
      </c>
      <c r="T26" s="15">
        <v>16.45</v>
      </c>
      <c r="U26" s="15">
        <v>1.37</v>
      </c>
      <c r="V26" s="15">
        <v>82.25</v>
      </c>
      <c r="W26" s="15">
        <v>1.5399999999999999E-3</v>
      </c>
      <c r="X26" s="15">
        <v>1.92E-3</v>
      </c>
      <c r="Y26" s="15">
        <v>0.01</v>
      </c>
    </row>
    <row r="27" spans="2:25" s="16" customFormat="1" ht="33.75" customHeight="1" x14ac:dyDescent="0.25">
      <c r="B27" s="458"/>
      <c r="C27" s="687" t="s">
        <v>67</v>
      </c>
      <c r="D27" s="299"/>
      <c r="E27" s="128"/>
      <c r="F27" s="339" t="s">
        <v>20</v>
      </c>
      <c r="G27" s="151">
        <f>G18+G19+G20+G22+G24+G25+G26</f>
        <v>965</v>
      </c>
      <c r="H27" s="422">
        <f t="shared" ref="H27:Y27" si="0">H18+H19+H20+H22+H24+H25+H26</f>
        <v>0</v>
      </c>
      <c r="I27" s="169">
        <f t="shared" si="0"/>
        <v>37.76</v>
      </c>
      <c r="J27" s="22">
        <f t="shared" si="0"/>
        <v>23.360000000000003</v>
      </c>
      <c r="K27" s="62">
        <f t="shared" si="0"/>
        <v>112.19</v>
      </c>
      <c r="L27" s="133">
        <f t="shared" si="0"/>
        <v>810.42999999999984</v>
      </c>
      <c r="M27" s="169">
        <f t="shared" si="0"/>
        <v>0.41000000000000003</v>
      </c>
      <c r="N27" s="22">
        <f t="shared" si="0"/>
        <v>0.43000000000000005</v>
      </c>
      <c r="O27" s="22">
        <f t="shared" si="0"/>
        <v>46.209999999999994</v>
      </c>
      <c r="P27" s="22">
        <f t="shared" si="0"/>
        <v>430</v>
      </c>
      <c r="Q27" s="62">
        <f t="shared" si="0"/>
        <v>0.67999999999999994</v>
      </c>
      <c r="R27" s="52">
        <f t="shared" si="0"/>
        <v>324.82</v>
      </c>
      <c r="S27" s="22">
        <f t="shared" si="0"/>
        <v>558.88</v>
      </c>
      <c r="T27" s="22">
        <f t="shared" si="0"/>
        <v>153.18</v>
      </c>
      <c r="U27" s="22">
        <f t="shared" si="0"/>
        <v>9.6999999999999993</v>
      </c>
      <c r="V27" s="22">
        <f t="shared" si="0"/>
        <v>1915.76</v>
      </c>
      <c r="W27" s="22">
        <f t="shared" si="0"/>
        <v>0.13514000000000001</v>
      </c>
      <c r="X27" s="22">
        <f t="shared" si="0"/>
        <v>5.0119999999999998E-2</v>
      </c>
      <c r="Y27" s="22">
        <f t="shared" si="0"/>
        <v>7.915</v>
      </c>
    </row>
    <row r="28" spans="2:25" s="16" customFormat="1" ht="33.75" customHeight="1" x14ac:dyDescent="0.25">
      <c r="B28" s="458"/>
      <c r="C28" s="689" t="s">
        <v>69</v>
      </c>
      <c r="D28" s="198"/>
      <c r="E28" s="403"/>
      <c r="F28" s="343" t="s">
        <v>20</v>
      </c>
      <c r="G28" s="152">
        <f>G18+G19+G21+G23+G24+G25+G26</f>
        <v>965</v>
      </c>
      <c r="H28" s="156">
        <f t="shared" ref="H28:Y28" si="1">H18+H19+H21+H23+H24+H25+H26</f>
        <v>0</v>
      </c>
      <c r="I28" s="249">
        <f t="shared" si="1"/>
        <v>38.049999999999997</v>
      </c>
      <c r="J28" s="56">
        <f t="shared" si="1"/>
        <v>32.83</v>
      </c>
      <c r="K28" s="74">
        <f t="shared" si="1"/>
        <v>100.28999999999999</v>
      </c>
      <c r="L28" s="134">
        <f t="shared" si="1"/>
        <v>848.68999999999994</v>
      </c>
      <c r="M28" s="249">
        <f t="shared" si="1"/>
        <v>0.3</v>
      </c>
      <c r="N28" s="56">
        <f t="shared" si="1"/>
        <v>0.32199999999999995</v>
      </c>
      <c r="O28" s="56">
        <f t="shared" si="1"/>
        <v>61.46</v>
      </c>
      <c r="P28" s="56">
        <f t="shared" si="1"/>
        <v>811</v>
      </c>
      <c r="Q28" s="74">
        <f t="shared" si="1"/>
        <v>0.43</v>
      </c>
      <c r="R28" s="735">
        <f t="shared" si="1"/>
        <v>165.58</v>
      </c>
      <c r="S28" s="56">
        <f t="shared" si="1"/>
        <v>368.91</v>
      </c>
      <c r="T28" s="56">
        <f t="shared" si="1"/>
        <v>108.58000000000001</v>
      </c>
      <c r="U28" s="56">
        <f t="shared" si="1"/>
        <v>8.59</v>
      </c>
      <c r="V28" s="56">
        <f t="shared" si="1"/>
        <v>1117.8600000000001</v>
      </c>
      <c r="W28" s="56">
        <f t="shared" si="1"/>
        <v>0.13214000000000001</v>
      </c>
      <c r="X28" s="56">
        <f t="shared" si="1"/>
        <v>3.5119999999999998E-2</v>
      </c>
      <c r="Y28" s="56">
        <f t="shared" si="1"/>
        <v>7.9209999999999994</v>
      </c>
    </row>
    <row r="29" spans="2:25" s="36" customFormat="1" ht="33.75" customHeight="1" x14ac:dyDescent="0.25">
      <c r="B29" s="458"/>
      <c r="C29" s="687" t="s">
        <v>67</v>
      </c>
      <c r="D29" s="197"/>
      <c r="E29" s="587"/>
      <c r="F29" s="589" t="s">
        <v>21</v>
      </c>
      <c r="G29" s="243"/>
      <c r="H29" s="133"/>
      <c r="I29" s="248"/>
      <c r="J29" s="60"/>
      <c r="K29" s="61"/>
      <c r="L29" s="301">
        <f>L27/27.3</f>
        <v>29.686080586080578</v>
      </c>
      <c r="M29" s="248"/>
      <c r="N29" s="60"/>
      <c r="O29" s="60"/>
      <c r="P29" s="60"/>
      <c r="Q29" s="61"/>
      <c r="R29" s="59"/>
      <c r="S29" s="60"/>
      <c r="T29" s="60"/>
      <c r="U29" s="60"/>
      <c r="V29" s="60"/>
      <c r="W29" s="60"/>
      <c r="X29" s="60"/>
      <c r="Y29" s="60"/>
    </row>
    <row r="30" spans="2:25" s="36" customFormat="1" ht="33.75" customHeight="1" thickBot="1" x14ac:dyDescent="0.3">
      <c r="B30" s="586"/>
      <c r="C30" s="736" t="s">
        <v>69</v>
      </c>
      <c r="D30" s="154"/>
      <c r="E30" s="442"/>
      <c r="F30" s="345" t="s">
        <v>21</v>
      </c>
      <c r="G30" s="154"/>
      <c r="H30" s="135"/>
      <c r="I30" s="346"/>
      <c r="J30" s="347"/>
      <c r="K30" s="348"/>
      <c r="L30" s="516">
        <f>L28/27.3</f>
        <v>31.087545787545785</v>
      </c>
      <c r="M30" s="346"/>
      <c r="N30" s="491"/>
      <c r="O30" s="347"/>
      <c r="P30" s="347"/>
      <c r="Q30" s="348"/>
      <c r="R30" s="491"/>
      <c r="S30" s="347"/>
      <c r="T30" s="347"/>
      <c r="U30" s="347"/>
      <c r="V30" s="347"/>
      <c r="W30" s="347"/>
      <c r="X30" s="347"/>
      <c r="Y30" s="348"/>
    </row>
    <row r="31" spans="2:25" x14ac:dyDescent="0.25">
      <c r="B31" s="2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.75" x14ac:dyDescent="0.25">
      <c r="B32" s="11"/>
      <c r="C32" s="635"/>
      <c r="D32" s="284"/>
      <c r="E32" s="11"/>
      <c r="F32" s="25"/>
      <c r="G32" s="26"/>
      <c r="H32" s="11"/>
      <c r="I32" s="11"/>
      <c r="J32" s="11"/>
      <c r="K32" s="11"/>
    </row>
    <row r="33" spans="2:11" ht="18.75" x14ac:dyDescent="0.25">
      <c r="B33" s="552" t="s">
        <v>59</v>
      </c>
      <c r="C33" s="627"/>
      <c r="D33" s="554"/>
      <c r="E33" s="433"/>
      <c r="F33" s="25"/>
      <c r="G33" s="26"/>
      <c r="H33" s="11"/>
      <c r="I33" s="11"/>
      <c r="J33" s="11"/>
      <c r="K33" s="11"/>
    </row>
    <row r="34" spans="2:11" ht="18.75" x14ac:dyDescent="0.25">
      <c r="B34" s="555" t="s">
        <v>60</v>
      </c>
      <c r="C34" s="628"/>
      <c r="D34" s="557"/>
      <c r="E34" s="434"/>
      <c r="F34" s="25"/>
      <c r="G34" s="26"/>
      <c r="H34" s="11"/>
      <c r="I34" s="11"/>
      <c r="J34" s="11"/>
      <c r="K34" s="11"/>
    </row>
    <row r="35" spans="2:11" x14ac:dyDescent="0.25">
      <c r="B35" s="11"/>
      <c r="C35" s="635"/>
      <c r="D35" s="284"/>
      <c r="E35" s="11"/>
      <c r="F35" s="11"/>
      <c r="G35" s="11"/>
      <c r="H35" s="11"/>
      <c r="I35" s="11"/>
      <c r="J35" s="11"/>
      <c r="K35" s="11"/>
    </row>
    <row r="37" spans="2:11" x14ac:dyDescent="0.25">
      <c r="E37" s="11"/>
      <c r="F37" s="11"/>
      <c r="G37" s="11"/>
      <c r="H37" s="11"/>
      <c r="I37" s="11"/>
      <c r="J37" s="11"/>
      <c r="K37" s="11"/>
    </row>
    <row r="38" spans="2:11" x14ac:dyDescent="0.25">
      <c r="E38" s="11"/>
      <c r="F38" s="11"/>
      <c r="G38" s="11"/>
      <c r="H38" s="11"/>
      <c r="I38" s="11"/>
      <c r="J38" s="11"/>
      <c r="K38" s="11"/>
    </row>
    <row r="39" spans="2:11" x14ac:dyDescent="0.25">
      <c r="E39" s="11"/>
      <c r="F39" s="11"/>
      <c r="G39" s="11"/>
      <c r="H39" s="11"/>
      <c r="I39" s="11"/>
      <c r="J39" s="11"/>
      <c r="K39" s="11"/>
    </row>
    <row r="40" spans="2:11" x14ac:dyDescent="0.25">
      <c r="E40" s="11"/>
      <c r="F40" s="11"/>
      <c r="G40" s="11"/>
      <c r="H40" s="11"/>
      <c r="I40" s="11"/>
      <c r="J40" s="11"/>
      <c r="K40" s="11"/>
    </row>
    <row r="41" spans="2:11" x14ac:dyDescent="0.25">
      <c r="E41" s="11"/>
      <c r="F41" s="11"/>
      <c r="G41" s="11"/>
      <c r="H41" s="11"/>
      <c r="I41" s="11"/>
      <c r="J41" s="11"/>
      <c r="K41" s="11"/>
    </row>
  </sheetData>
  <mergeCells count="12">
    <mergeCell ref="B6:B9"/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D33"/>
  <sheetViews>
    <sheetView zoomScale="60" zoomScaleNormal="60" workbookViewId="0">
      <selection activeCell="D14" sqref="D14:Y14"/>
    </sheetView>
  </sheetViews>
  <sheetFormatPr defaultRowHeight="15" x14ac:dyDescent="0.25"/>
  <cols>
    <col min="2" max="2" width="16.85546875" customWidth="1"/>
    <col min="3" max="3" width="15.7109375" style="5" customWidth="1"/>
    <col min="4" max="4" width="29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4.7109375" customWidth="1"/>
    <col min="12" max="12" width="22.5703125" customWidth="1"/>
    <col min="13" max="13" width="11.28515625" customWidth="1"/>
    <col min="17" max="17" width="9.140625" customWidth="1"/>
    <col min="23" max="23" width="13.85546875" customWidth="1"/>
    <col min="24" max="24" width="12" customWidth="1"/>
  </cols>
  <sheetData>
    <row r="2" spans="2:30" ht="23.25" x14ac:dyDescent="0.35">
      <c r="B2" s="520" t="s">
        <v>1</v>
      </c>
      <c r="C2" s="520"/>
      <c r="D2" s="521"/>
      <c r="E2" s="520" t="s">
        <v>3</v>
      </c>
      <c r="F2" s="520"/>
      <c r="G2" s="522" t="s">
        <v>2</v>
      </c>
      <c r="H2" s="521">
        <v>11</v>
      </c>
      <c r="I2" s="6"/>
      <c r="L2" s="8"/>
      <c r="M2" s="7"/>
      <c r="N2" s="1"/>
      <c r="O2" s="2"/>
    </row>
    <row r="3" spans="2:30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30" s="16" customFormat="1" ht="21.75" customHeight="1" thickBot="1" x14ac:dyDescent="0.3">
      <c r="B4" s="924" t="s">
        <v>0</v>
      </c>
      <c r="C4" s="926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17" t="s">
        <v>23</v>
      </c>
      <c r="N4" s="918"/>
      <c r="O4" s="919"/>
      <c r="P4" s="919"/>
      <c r="Q4" s="920"/>
      <c r="R4" s="933" t="s">
        <v>24</v>
      </c>
      <c r="S4" s="934"/>
      <c r="T4" s="934"/>
      <c r="U4" s="934"/>
      <c r="V4" s="934"/>
      <c r="W4" s="934"/>
      <c r="X4" s="934"/>
      <c r="Y4" s="937"/>
    </row>
    <row r="5" spans="2:30" s="16" customFormat="1" ht="28.5" customHeight="1" thickBot="1" x14ac:dyDescent="0.3">
      <c r="B5" s="925"/>
      <c r="C5" s="941"/>
      <c r="D5" s="925"/>
      <c r="E5" s="925"/>
      <c r="F5" s="925"/>
      <c r="G5" s="925"/>
      <c r="H5" s="925"/>
      <c r="I5" s="452" t="s">
        <v>26</v>
      </c>
      <c r="J5" s="373" t="s">
        <v>27</v>
      </c>
      <c r="K5" s="452" t="s">
        <v>28</v>
      </c>
      <c r="L5" s="928"/>
      <c r="M5" s="415" t="s">
        <v>29</v>
      </c>
      <c r="N5" s="415" t="s">
        <v>98</v>
      </c>
      <c r="O5" s="415" t="s">
        <v>30</v>
      </c>
      <c r="P5" s="416" t="s">
        <v>99</v>
      </c>
      <c r="Q5" s="415" t="s">
        <v>100</v>
      </c>
      <c r="R5" s="415" t="s">
        <v>31</v>
      </c>
      <c r="S5" s="415" t="s">
        <v>32</v>
      </c>
      <c r="T5" s="415" t="s">
        <v>33</v>
      </c>
      <c r="U5" s="415" t="s">
        <v>34</v>
      </c>
      <c r="V5" s="415" t="s">
        <v>101</v>
      </c>
      <c r="W5" s="415" t="s">
        <v>102</v>
      </c>
      <c r="X5" s="415" t="s">
        <v>103</v>
      </c>
      <c r="Y5" s="543" t="s">
        <v>104</v>
      </c>
    </row>
    <row r="6" spans="2:30" s="16" customFormat="1" ht="26.45" customHeight="1" x14ac:dyDescent="0.25">
      <c r="B6" s="532" t="s">
        <v>5</v>
      </c>
      <c r="C6" s="123"/>
      <c r="D6" s="123" t="s">
        <v>42</v>
      </c>
      <c r="E6" s="87" t="s">
        <v>19</v>
      </c>
      <c r="F6" s="751" t="s">
        <v>39</v>
      </c>
      <c r="G6" s="185">
        <v>17</v>
      </c>
      <c r="H6" s="752"/>
      <c r="I6" s="226">
        <v>1.7</v>
      </c>
      <c r="J6" s="20">
        <v>4.42</v>
      </c>
      <c r="K6" s="46">
        <v>0.85</v>
      </c>
      <c r="L6" s="160">
        <v>49.98</v>
      </c>
      <c r="M6" s="278">
        <v>0</v>
      </c>
      <c r="N6" s="280">
        <v>0</v>
      </c>
      <c r="O6" s="49">
        <v>0.1</v>
      </c>
      <c r="P6" s="49">
        <v>0</v>
      </c>
      <c r="Q6" s="310">
        <v>0</v>
      </c>
      <c r="R6" s="278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  <c r="Z6" s="36"/>
      <c r="AA6" s="36"/>
      <c r="AB6" s="36"/>
      <c r="AC6" s="36"/>
      <c r="AD6" s="36"/>
    </row>
    <row r="7" spans="2:30" s="16" customFormat="1" ht="26.45" customHeight="1" x14ac:dyDescent="0.25">
      <c r="B7" s="532"/>
      <c r="C7" s="185"/>
      <c r="D7" s="118">
        <v>307</v>
      </c>
      <c r="E7" s="87" t="s">
        <v>78</v>
      </c>
      <c r="F7" s="106" t="s">
        <v>147</v>
      </c>
      <c r="G7" s="118">
        <v>340</v>
      </c>
      <c r="H7" s="87"/>
      <c r="I7" s="305">
        <v>10.75</v>
      </c>
      <c r="J7" s="82">
        <v>11.64</v>
      </c>
      <c r="K7" s="84">
        <v>41.48</v>
      </c>
      <c r="L7" s="350">
        <v>314.83999999999997</v>
      </c>
      <c r="M7" s="305">
        <v>0.11</v>
      </c>
      <c r="N7" s="82">
        <v>0.36</v>
      </c>
      <c r="O7" s="82">
        <v>1.79</v>
      </c>
      <c r="P7" s="82">
        <v>60</v>
      </c>
      <c r="Q7" s="83">
        <v>0.24</v>
      </c>
      <c r="R7" s="305">
        <v>308.02</v>
      </c>
      <c r="S7" s="82">
        <v>247.09</v>
      </c>
      <c r="T7" s="82">
        <v>40.39</v>
      </c>
      <c r="U7" s="82">
        <v>0.65</v>
      </c>
      <c r="V7" s="82">
        <v>373.56</v>
      </c>
      <c r="W7" s="82">
        <v>0.02</v>
      </c>
      <c r="X7" s="82">
        <v>5.0000000000000001E-3</v>
      </c>
      <c r="Y7" s="84">
        <v>0.06</v>
      </c>
      <c r="Z7" s="36"/>
      <c r="AA7" s="36"/>
      <c r="AB7" s="36"/>
      <c r="AC7" s="36"/>
      <c r="AD7" s="36"/>
    </row>
    <row r="8" spans="2:30" s="36" customFormat="1" ht="26.45" customHeight="1" x14ac:dyDescent="0.25">
      <c r="B8" s="463"/>
      <c r="C8" s="98"/>
      <c r="D8" s="118">
        <v>114</v>
      </c>
      <c r="E8" s="87" t="s">
        <v>41</v>
      </c>
      <c r="F8" s="127" t="s">
        <v>47</v>
      </c>
      <c r="G8" s="742">
        <v>200</v>
      </c>
      <c r="H8" s="87"/>
      <c r="I8" s="226">
        <v>0.2</v>
      </c>
      <c r="J8" s="20">
        <v>0</v>
      </c>
      <c r="K8" s="46">
        <v>11</v>
      </c>
      <c r="L8" s="225">
        <v>44.8</v>
      </c>
      <c r="M8" s="226">
        <v>0</v>
      </c>
      <c r="N8" s="20">
        <v>0</v>
      </c>
      <c r="O8" s="20">
        <v>0.08</v>
      </c>
      <c r="P8" s="20">
        <v>0</v>
      </c>
      <c r="Q8" s="21">
        <v>0</v>
      </c>
      <c r="R8" s="226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30" s="36" customFormat="1" ht="21" customHeight="1" x14ac:dyDescent="0.25">
      <c r="B9" s="463"/>
      <c r="C9" s="98"/>
      <c r="D9" s="178">
        <v>121</v>
      </c>
      <c r="E9" s="87" t="s">
        <v>13</v>
      </c>
      <c r="F9" s="127" t="s">
        <v>46</v>
      </c>
      <c r="G9" s="109">
        <v>50</v>
      </c>
      <c r="H9" s="87"/>
      <c r="I9" s="226">
        <v>3.75</v>
      </c>
      <c r="J9" s="20">
        <v>1.45</v>
      </c>
      <c r="K9" s="46">
        <v>24.9</v>
      </c>
      <c r="L9" s="333">
        <v>131</v>
      </c>
      <c r="M9" s="226">
        <v>0.05</v>
      </c>
      <c r="N9" s="20">
        <v>0.01</v>
      </c>
      <c r="O9" s="20">
        <v>0</v>
      </c>
      <c r="P9" s="20">
        <v>0</v>
      </c>
      <c r="Q9" s="21">
        <v>0</v>
      </c>
      <c r="R9" s="226">
        <v>9.5</v>
      </c>
      <c r="S9" s="20">
        <v>32.5</v>
      </c>
      <c r="T9" s="20">
        <v>6.5</v>
      </c>
      <c r="U9" s="20">
        <v>0.6</v>
      </c>
      <c r="V9" s="20">
        <v>46</v>
      </c>
      <c r="W9" s="20">
        <v>0</v>
      </c>
      <c r="X9" s="20">
        <v>0</v>
      </c>
      <c r="Y9" s="46">
        <v>0</v>
      </c>
    </row>
    <row r="10" spans="2:30" s="36" customFormat="1" ht="25.5" customHeight="1" x14ac:dyDescent="0.25">
      <c r="B10" s="463"/>
      <c r="C10" s="98"/>
      <c r="D10" s="118">
        <v>120</v>
      </c>
      <c r="E10" s="137" t="s">
        <v>43</v>
      </c>
      <c r="F10" s="106" t="s">
        <v>12</v>
      </c>
      <c r="G10" s="109">
        <v>20</v>
      </c>
      <c r="H10" s="649"/>
      <c r="I10" s="226">
        <v>1.1399999999999999</v>
      </c>
      <c r="J10" s="20">
        <v>0.22</v>
      </c>
      <c r="K10" s="46">
        <v>7.44</v>
      </c>
      <c r="L10" s="333">
        <v>36.26</v>
      </c>
      <c r="M10" s="226">
        <v>0.02</v>
      </c>
      <c r="N10" s="19">
        <v>2.4E-2</v>
      </c>
      <c r="O10" s="20">
        <v>0.08</v>
      </c>
      <c r="P10" s="20">
        <v>0</v>
      </c>
      <c r="Q10" s="46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30" s="36" customFormat="1" ht="26.45" customHeight="1" x14ac:dyDescent="0.25">
      <c r="B11" s="463"/>
      <c r="C11" s="109"/>
      <c r="D11" s="118"/>
      <c r="E11" s="137"/>
      <c r="F11" s="125" t="s">
        <v>20</v>
      </c>
      <c r="G11" s="419">
        <f>SUM(G6:G10)</f>
        <v>627</v>
      </c>
      <c r="H11" s="223"/>
      <c r="I11" s="327">
        <f>SUM(I6:I10)</f>
        <v>17.54</v>
      </c>
      <c r="J11" s="77">
        <f>SUM(J6:J10)</f>
        <v>17.73</v>
      </c>
      <c r="K11" s="221">
        <f>SUM(K6:K10)</f>
        <v>85.669999999999987</v>
      </c>
      <c r="L11" s="358">
        <f>L6+L7+L8+L9+L10</f>
        <v>576.88</v>
      </c>
      <c r="M11" s="327">
        <f t="shared" ref="M11:Y11" si="0">SUM(M6:M10)</f>
        <v>0.18</v>
      </c>
      <c r="N11" s="77">
        <f t="shared" si="0"/>
        <v>0.39400000000000002</v>
      </c>
      <c r="O11" s="77">
        <f t="shared" si="0"/>
        <v>2.0500000000000003</v>
      </c>
      <c r="P11" s="77">
        <f t="shared" si="0"/>
        <v>60</v>
      </c>
      <c r="Q11" s="222">
        <f t="shared" si="0"/>
        <v>0.24</v>
      </c>
      <c r="R11" s="327">
        <f t="shared" si="0"/>
        <v>363.04</v>
      </c>
      <c r="S11" s="77">
        <f t="shared" si="0"/>
        <v>329.44000000000005</v>
      </c>
      <c r="T11" s="77">
        <f t="shared" si="0"/>
        <v>62.91</v>
      </c>
      <c r="U11" s="77">
        <f t="shared" si="0"/>
        <v>2.61</v>
      </c>
      <c r="V11" s="77">
        <f t="shared" si="0"/>
        <v>493.74</v>
      </c>
      <c r="W11" s="77">
        <f t="shared" si="0"/>
        <v>2.1999999999999999E-2</v>
      </c>
      <c r="X11" s="77">
        <f t="shared" si="0"/>
        <v>7.0000000000000001E-3</v>
      </c>
      <c r="Y11" s="221">
        <f t="shared" si="0"/>
        <v>7.1999999999999995E-2</v>
      </c>
    </row>
    <row r="12" spans="2:30" s="36" customFormat="1" ht="26.45" customHeight="1" thickBot="1" x14ac:dyDescent="0.3">
      <c r="B12" s="463"/>
      <c r="C12" s="112"/>
      <c r="D12" s="219"/>
      <c r="E12" s="166"/>
      <c r="F12" s="126" t="s">
        <v>21</v>
      </c>
      <c r="G12" s="219"/>
      <c r="H12" s="174"/>
      <c r="I12" s="204"/>
      <c r="J12" s="121"/>
      <c r="K12" s="122"/>
      <c r="L12" s="261">
        <f>L11/27.2</f>
        <v>21.208823529411767</v>
      </c>
      <c r="M12" s="204"/>
      <c r="N12" s="121"/>
      <c r="O12" s="121"/>
      <c r="P12" s="121"/>
      <c r="Q12" s="187"/>
      <c r="R12" s="204"/>
      <c r="S12" s="121"/>
      <c r="T12" s="121"/>
      <c r="U12" s="121"/>
      <c r="V12" s="121"/>
      <c r="W12" s="121"/>
      <c r="X12" s="121"/>
      <c r="Y12" s="122"/>
    </row>
    <row r="13" spans="2:30" s="16" customFormat="1" ht="36" customHeight="1" x14ac:dyDescent="0.25">
      <c r="B13" s="532" t="s">
        <v>6</v>
      </c>
      <c r="C13" s="185"/>
      <c r="D13" s="311">
        <v>137</v>
      </c>
      <c r="E13" s="569" t="s">
        <v>19</v>
      </c>
      <c r="F13" s="739" t="s">
        <v>144</v>
      </c>
      <c r="G13" s="740">
        <v>100</v>
      </c>
      <c r="H13" s="123"/>
      <c r="I13" s="280">
        <v>0.8</v>
      </c>
      <c r="J13" s="49">
        <v>0.2</v>
      </c>
      <c r="K13" s="310">
        <v>7.5</v>
      </c>
      <c r="L13" s="508">
        <v>38</v>
      </c>
      <c r="M13" s="278">
        <v>0.06</v>
      </c>
      <c r="N13" s="280">
        <v>0.03</v>
      </c>
      <c r="O13" s="49">
        <v>38</v>
      </c>
      <c r="P13" s="49">
        <v>10</v>
      </c>
      <c r="Q13" s="50">
        <v>0</v>
      </c>
      <c r="R13" s="278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  <c r="Z13" s="36"/>
      <c r="AA13" s="36"/>
      <c r="AB13" s="36"/>
      <c r="AC13" s="36"/>
      <c r="AD13" s="36"/>
    </row>
    <row r="14" spans="2:30" s="16" customFormat="1" ht="26.45" customHeight="1" x14ac:dyDescent="0.25">
      <c r="B14" s="532"/>
      <c r="C14" s="109"/>
      <c r="D14" s="304">
        <v>33</v>
      </c>
      <c r="E14" s="110" t="s">
        <v>8</v>
      </c>
      <c r="F14" s="309" t="s">
        <v>179</v>
      </c>
      <c r="G14" s="481">
        <v>250</v>
      </c>
      <c r="H14" s="110"/>
      <c r="I14" s="200">
        <v>8</v>
      </c>
      <c r="J14" s="13">
        <v>7.75</v>
      </c>
      <c r="K14" s="43">
        <v>15.25</v>
      </c>
      <c r="L14" s="88">
        <v>163.25</v>
      </c>
      <c r="M14" s="200">
        <v>0.1</v>
      </c>
      <c r="N14" s="75">
        <v>0.1</v>
      </c>
      <c r="O14" s="13">
        <v>8.5</v>
      </c>
      <c r="P14" s="13">
        <v>225</v>
      </c>
      <c r="Q14" s="23">
        <v>0</v>
      </c>
      <c r="R14" s="200">
        <v>46</v>
      </c>
      <c r="S14" s="13">
        <v>95.25</v>
      </c>
      <c r="T14" s="13">
        <v>29</v>
      </c>
      <c r="U14" s="13">
        <v>1</v>
      </c>
      <c r="V14" s="13">
        <v>582.78</v>
      </c>
      <c r="W14" s="13">
        <v>8.0000000000000002E-3</v>
      </c>
      <c r="X14" s="13">
        <v>3.0000000000000001E-3</v>
      </c>
      <c r="Y14" s="43">
        <v>0.05</v>
      </c>
      <c r="Z14" s="36"/>
      <c r="AA14" s="36"/>
      <c r="AB14" s="36"/>
      <c r="AC14" s="36"/>
      <c r="AD14" s="36"/>
    </row>
    <row r="15" spans="2:30" s="36" customFormat="1" ht="26.45" customHeight="1" x14ac:dyDescent="0.25">
      <c r="B15" s="562"/>
      <c r="C15" s="98"/>
      <c r="D15" s="109">
        <v>80</v>
      </c>
      <c r="E15" s="118" t="s">
        <v>9</v>
      </c>
      <c r="F15" s="578" t="s">
        <v>87</v>
      </c>
      <c r="G15" s="190">
        <v>100</v>
      </c>
      <c r="H15" s="87"/>
      <c r="I15" s="226">
        <v>16.5</v>
      </c>
      <c r="J15" s="20">
        <v>14.8</v>
      </c>
      <c r="K15" s="46">
        <v>6.6</v>
      </c>
      <c r="L15" s="353">
        <v>225.2</v>
      </c>
      <c r="M15" s="226">
        <v>7.0000000000000007E-2</v>
      </c>
      <c r="N15" s="19">
        <v>0.12</v>
      </c>
      <c r="O15" s="20">
        <v>4.26</v>
      </c>
      <c r="P15" s="20">
        <v>21.67</v>
      </c>
      <c r="Q15" s="46">
        <v>0</v>
      </c>
      <c r="R15" s="226">
        <v>22.87</v>
      </c>
      <c r="S15" s="20">
        <v>82.66</v>
      </c>
      <c r="T15" s="20">
        <v>25.54</v>
      </c>
      <c r="U15" s="20">
        <v>1.06</v>
      </c>
      <c r="V15" s="20">
        <v>226.67</v>
      </c>
      <c r="W15" s="20">
        <v>4.0000000000000001E-3</v>
      </c>
      <c r="X15" s="20">
        <v>1E-3</v>
      </c>
      <c r="Y15" s="46">
        <v>0.1</v>
      </c>
    </row>
    <row r="16" spans="2:30" s="36" customFormat="1" ht="26.45" customHeight="1" x14ac:dyDescent="0.25">
      <c r="B16" s="562"/>
      <c r="C16" s="98"/>
      <c r="D16" s="109">
        <v>54</v>
      </c>
      <c r="E16" s="108" t="s">
        <v>76</v>
      </c>
      <c r="F16" s="352" t="s">
        <v>38</v>
      </c>
      <c r="G16" s="108">
        <v>180</v>
      </c>
      <c r="H16" s="104"/>
      <c r="I16" s="226">
        <v>8.64</v>
      </c>
      <c r="J16" s="20">
        <v>6.12</v>
      </c>
      <c r="K16" s="21">
        <v>40.68</v>
      </c>
      <c r="L16" s="235">
        <v>252.36</v>
      </c>
      <c r="M16" s="226">
        <v>0.25</v>
      </c>
      <c r="N16" s="19">
        <v>0.09</v>
      </c>
      <c r="O16" s="20">
        <v>0</v>
      </c>
      <c r="P16" s="20">
        <v>0</v>
      </c>
      <c r="Q16" s="46">
        <v>0</v>
      </c>
      <c r="R16" s="226">
        <v>17.46</v>
      </c>
      <c r="S16" s="20">
        <v>250.65</v>
      </c>
      <c r="T16" s="20">
        <v>167.99</v>
      </c>
      <c r="U16" s="19">
        <v>5.61</v>
      </c>
      <c r="V16" s="20">
        <v>228.17</v>
      </c>
      <c r="W16" s="20">
        <v>2E-3</v>
      </c>
      <c r="X16" s="19">
        <v>4.0000000000000001E-3</v>
      </c>
      <c r="Y16" s="46">
        <v>1.6E-2</v>
      </c>
    </row>
    <row r="17" spans="2:25" s="16" customFormat="1" ht="33.75" customHeight="1" x14ac:dyDescent="0.25">
      <c r="B17" s="533"/>
      <c r="C17" s="846" t="s">
        <v>67</v>
      </c>
      <c r="D17" s="151">
        <v>98</v>
      </c>
      <c r="E17" s="151" t="s">
        <v>17</v>
      </c>
      <c r="F17" s="499" t="s">
        <v>16</v>
      </c>
      <c r="G17" s="474">
        <v>200</v>
      </c>
      <c r="H17" s="133"/>
      <c r="I17" s="248">
        <v>0.4</v>
      </c>
      <c r="J17" s="60">
        <v>0</v>
      </c>
      <c r="K17" s="61">
        <v>27</v>
      </c>
      <c r="L17" s="841">
        <v>59.48</v>
      </c>
      <c r="M17" s="248">
        <v>0</v>
      </c>
      <c r="N17" s="59">
        <v>0</v>
      </c>
      <c r="O17" s="60">
        <v>1.4</v>
      </c>
      <c r="P17" s="60">
        <v>0</v>
      </c>
      <c r="Q17" s="61">
        <v>0</v>
      </c>
      <c r="R17" s="248">
        <v>0.21</v>
      </c>
      <c r="S17" s="60">
        <v>0</v>
      </c>
      <c r="T17" s="60">
        <v>0</v>
      </c>
      <c r="U17" s="60">
        <v>0.02</v>
      </c>
      <c r="V17" s="60">
        <v>0.2</v>
      </c>
      <c r="W17" s="60">
        <v>0</v>
      </c>
      <c r="X17" s="60">
        <v>0</v>
      </c>
      <c r="Y17" s="61">
        <v>0</v>
      </c>
    </row>
    <row r="18" spans="2:25" s="16" customFormat="1" ht="33.75" customHeight="1" x14ac:dyDescent="0.25">
      <c r="B18" s="533"/>
      <c r="C18" s="847" t="s">
        <v>69</v>
      </c>
      <c r="D18" s="848">
        <v>100</v>
      </c>
      <c r="E18" s="156" t="s">
        <v>17</v>
      </c>
      <c r="F18" s="814" t="s">
        <v>173</v>
      </c>
      <c r="G18" s="813">
        <v>200</v>
      </c>
      <c r="H18" s="815"/>
      <c r="I18" s="249">
        <v>0.15</v>
      </c>
      <c r="J18" s="56">
        <v>0.04</v>
      </c>
      <c r="K18" s="74">
        <v>12.83</v>
      </c>
      <c r="L18" s="813">
        <v>52.45</v>
      </c>
      <c r="M18" s="249">
        <v>0</v>
      </c>
      <c r="N18" s="56">
        <v>0</v>
      </c>
      <c r="O18" s="56">
        <v>1.2</v>
      </c>
      <c r="P18" s="56">
        <v>0</v>
      </c>
      <c r="Q18" s="816">
        <v>0</v>
      </c>
      <c r="R18" s="249">
        <v>6.83</v>
      </c>
      <c r="S18" s="56">
        <v>5.22</v>
      </c>
      <c r="T18" s="56">
        <v>4.5199999999999996</v>
      </c>
      <c r="U18" s="56">
        <v>0.12</v>
      </c>
      <c r="V18" s="56">
        <v>42.79</v>
      </c>
      <c r="W18" s="56">
        <v>3.5E-4</v>
      </c>
      <c r="X18" s="56">
        <v>2.0000000000000002E-5</v>
      </c>
      <c r="Y18" s="74">
        <v>0</v>
      </c>
    </row>
    <row r="19" spans="2:25" s="16" customFormat="1" ht="26.45" customHeight="1" x14ac:dyDescent="0.25">
      <c r="B19" s="533"/>
      <c r="C19" s="420"/>
      <c r="D19" s="178">
        <v>119</v>
      </c>
      <c r="E19" s="118" t="s">
        <v>50</v>
      </c>
      <c r="F19" s="106" t="s">
        <v>50</v>
      </c>
      <c r="G19" s="109">
        <v>20</v>
      </c>
      <c r="H19" s="137"/>
      <c r="I19" s="226">
        <v>1.4</v>
      </c>
      <c r="J19" s="20">
        <v>0.14000000000000001</v>
      </c>
      <c r="K19" s="46">
        <v>8.8000000000000007</v>
      </c>
      <c r="L19" s="333">
        <v>48</v>
      </c>
      <c r="M19" s="226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26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45" customHeight="1" x14ac:dyDescent="0.25">
      <c r="B20" s="533"/>
      <c r="C20" s="237"/>
      <c r="D20" s="111">
        <v>120</v>
      </c>
      <c r="E20" s="117" t="s">
        <v>43</v>
      </c>
      <c r="F20" s="105" t="s">
        <v>43</v>
      </c>
      <c r="G20" s="109">
        <v>20</v>
      </c>
      <c r="H20" s="87"/>
      <c r="I20" s="226">
        <v>1.1399999999999999</v>
      </c>
      <c r="J20" s="20">
        <v>0.22</v>
      </c>
      <c r="K20" s="46">
        <v>7.44</v>
      </c>
      <c r="L20" s="333">
        <v>36.26</v>
      </c>
      <c r="M20" s="226">
        <v>0.02</v>
      </c>
      <c r="N20" s="19">
        <v>2.4E-2</v>
      </c>
      <c r="O20" s="20">
        <v>0.08</v>
      </c>
      <c r="P20" s="20">
        <v>0</v>
      </c>
      <c r="Q20" s="46">
        <v>0</v>
      </c>
      <c r="R20" s="22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26.45" customHeight="1" x14ac:dyDescent="0.25">
      <c r="B21" s="533"/>
      <c r="C21" s="846" t="s">
        <v>67</v>
      </c>
      <c r="D21" s="299"/>
      <c r="E21" s="133"/>
      <c r="F21" s="849" t="s">
        <v>20</v>
      </c>
      <c r="G21" s="243">
        <f>G13+G14+G15+G16+G17+G19+G20</f>
        <v>870</v>
      </c>
      <c r="H21" s="317"/>
      <c r="I21" s="169">
        <f t="shared" ref="I21:Y21" si="1">I13+I14+I15+I16+I17+I19+I20</f>
        <v>36.879999999999995</v>
      </c>
      <c r="J21" s="22">
        <f t="shared" si="1"/>
        <v>29.23</v>
      </c>
      <c r="K21" s="62">
        <f t="shared" si="1"/>
        <v>113.27</v>
      </c>
      <c r="L21" s="362">
        <f t="shared" si="1"/>
        <v>822.55</v>
      </c>
      <c r="M21" s="52">
        <f t="shared" si="1"/>
        <v>0.52</v>
      </c>
      <c r="N21" s="22">
        <f t="shared" si="1"/>
        <v>0.37</v>
      </c>
      <c r="O21" s="22">
        <f t="shared" si="1"/>
        <v>52.239999999999995</v>
      </c>
      <c r="P21" s="22">
        <f t="shared" si="1"/>
        <v>256.67</v>
      </c>
      <c r="Q21" s="94">
        <f t="shared" si="1"/>
        <v>0</v>
      </c>
      <c r="R21" s="169">
        <f t="shared" si="1"/>
        <v>135.74</v>
      </c>
      <c r="S21" s="22">
        <f t="shared" si="1"/>
        <v>513.16000000000008</v>
      </c>
      <c r="T21" s="22">
        <f t="shared" si="1"/>
        <v>254.73</v>
      </c>
      <c r="U21" s="22">
        <f t="shared" si="1"/>
        <v>8.81</v>
      </c>
      <c r="V21" s="22">
        <f t="shared" si="1"/>
        <v>1284.9199999999998</v>
      </c>
      <c r="W21" s="22">
        <f t="shared" si="1"/>
        <v>1.6899999999999998E-2</v>
      </c>
      <c r="X21" s="22">
        <f t="shared" si="1"/>
        <v>1.11E-2</v>
      </c>
      <c r="Y21" s="62">
        <f t="shared" si="1"/>
        <v>0.32800000000000007</v>
      </c>
    </row>
    <row r="22" spans="2:25" s="16" customFormat="1" ht="26.45" customHeight="1" x14ac:dyDescent="0.25">
      <c r="B22" s="533"/>
      <c r="C22" s="847" t="s">
        <v>69</v>
      </c>
      <c r="D22" s="198"/>
      <c r="E22" s="351"/>
      <c r="F22" s="850" t="s">
        <v>20</v>
      </c>
      <c r="G22" s="242">
        <f>G13+G14+G15+G16+G18+G19+G20</f>
        <v>870</v>
      </c>
      <c r="H22" s="318"/>
      <c r="I22" s="320">
        <f t="shared" ref="I22:Y22" si="2">I13+I14+I15+I16+I18+I19+I20</f>
        <v>36.629999999999995</v>
      </c>
      <c r="J22" s="63">
        <f t="shared" si="2"/>
        <v>29.27</v>
      </c>
      <c r="K22" s="321">
        <f t="shared" si="2"/>
        <v>99.1</v>
      </c>
      <c r="L22" s="361">
        <f t="shared" si="2"/>
        <v>815.52</v>
      </c>
      <c r="M22" s="64">
        <f t="shared" si="2"/>
        <v>0.52</v>
      </c>
      <c r="N22" s="63">
        <f t="shared" si="2"/>
        <v>0.37</v>
      </c>
      <c r="O22" s="63">
        <f t="shared" si="2"/>
        <v>52.04</v>
      </c>
      <c r="P22" s="63">
        <f t="shared" si="2"/>
        <v>256.67</v>
      </c>
      <c r="Q22" s="326">
        <f t="shared" si="2"/>
        <v>0</v>
      </c>
      <c r="R22" s="320">
        <f t="shared" si="2"/>
        <v>142.36000000000004</v>
      </c>
      <c r="S22" s="63">
        <f t="shared" si="2"/>
        <v>518.38000000000011</v>
      </c>
      <c r="T22" s="63">
        <f t="shared" si="2"/>
        <v>259.25</v>
      </c>
      <c r="U22" s="63">
        <f t="shared" si="2"/>
        <v>8.9100000000000019</v>
      </c>
      <c r="V22" s="63">
        <f t="shared" si="2"/>
        <v>1327.5099999999998</v>
      </c>
      <c r="W22" s="63">
        <f t="shared" si="2"/>
        <v>1.7250000000000001E-2</v>
      </c>
      <c r="X22" s="63">
        <f t="shared" si="2"/>
        <v>1.112E-2</v>
      </c>
      <c r="Y22" s="321">
        <f t="shared" si="2"/>
        <v>0.32800000000000007</v>
      </c>
    </row>
    <row r="23" spans="2:25" s="36" customFormat="1" ht="26.45" customHeight="1" x14ac:dyDescent="0.25">
      <c r="B23" s="562"/>
      <c r="C23" s="846" t="s">
        <v>67</v>
      </c>
      <c r="D23" s="197"/>
      <c r="E23" s="386"/>
      <c r="F23" s="851" t="s">
        <v>21</v>
      </c>
      <c r="G23" s="292"/>
      <c r="H23" s="319"/>
      <c r="I23" s="322"/>
      <c r="J23" s="91"/>
      <c r="K23" s="92"/>
      <c r="L23" s="325">
        <f>L21/23.5</f>
        <v>35.002127659574469</v>
      </c>
      <c r="M23" s="323"/>
      <c r="N23" s="323"/>
      <c r="O23" s="91"/>
      <c r="P23" s="91"/>
      <c r="Q23" s="509"/>
      <c r="R23" s="322"/>
      <c r="S23" s="91"/>
      <c r="T23" s="91"/>
      <c r="U23" s="91"/>
      <c r="V23" s="91"/>
      <c r="W23" s="91"/>
      <c r="X23" s="91"/>
      <c r="Y23" s="92"/>
    </row>
    <row r="24" spans="2:25" s="36" customFormat="1" ht="26.45" customHeight="1" thickBot="1" x14ac:dyDescent="0.3">
      <c r="B24" s="566"/>
      <c r="C24" s="852" t="s">
        <v>69</v>
      </c>
      <c r="D24" s="154"/>
      <c r="E24" s="135"/>
      <c r="F24" s="853" t="s">
        <v>21</v>
      </c>
      <c r="G24" s="537"/>
      <c r="H24" s="446"/>
      <c r="I24" s="250"/>
      <c r="J24" s="131"/>
      <c r="K24" s="132"/>
      <c r="L24" s="402">
        <f>L22/23.5</f>
        <v>34.702978723404257</v>
      </c>
      <c r="M24" s="376"/>
      <c r="N24" s="376"/>
      <c r="O24" s="131"/>
      <c r="P24" s="131"/>
      <c r="Q24" s="400"/>
      <c r="R24" s="250"/>
      <c r="S24" s="131"/>
      <c r="T24" s="131"/>
      <c r="U24" s="131"/>
      <c r="V24" s="131"/>
      <c r="W24" s="131"/>
      <c r="X24" s="131"/>
      <c r="Y24" s="132"/>
    </row>
    <row r="25" spans="2:25" x14ac:dyDescent="0.25">
      <c r="B25" s="2"/>
      <c r="C25" s="4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.75" x14ac:dyDescent="0.25">
      <c r="E26" s="11"/>
      <c r="F26" s="25"/>
      <c r="G26" s="26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ht="15.75" x14ac:dyDescent="0.25">
      <c r="B28" s="552" t="s">
        <v>59</v>
      </c>
      <c r="C28" s="627"/>
      <c r="D28" s="554"/>
      <c r="E28" s="433"/>
      <c r="F28" s="11"/>
      <c r="G28" s="11"/>
      <c r="H28" s="11"/>
      <c r="I28" s="11"/>
      <c r="J28" s="11"/>
      <c r="K28" s="11"/>
    </row>
    <row r="29" spans="2:25" ht="15.75" x14ac:dyDescent="0.25">
      <c r="B29" s="555" t="s">
        <v>60</v>
      </c>
      <c r="C29" s="628"/>
      <c r="D29" s="557"/>
      <c r="E29" s="434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60" zoomScaleNormal="60" workbookViewId="0">
      <selection activeCell="A17" sqref="A17:XFD17"/>
    </sheetView>
  </sheetViews>
  <sheetFormatPr defaultRowHeight="15" x14ac:dyDescent="0.25"/>
  <cols>
    <col min="2" max="2" width="16.85546875" customWidth="1"/>
    <col min="3" max="3" width="15.7109375" style="629" customWidth="1"/>
    <col min="4" max="4" width="19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6.42578125" customWidth="1"/>
    <col min="12" max="12" width="25.28515625" customWidth="1"/>
    <col min="13" max="13" width="11.28515625" customWidth="1"/>
    <col min="17" max="17" width="9.140625" customWidth="1"/>
    <col min="23" max="23" width="9.85546875" bestFit="1" customWidth="1"/>
    <col min="24" max="24" width="14.42578125" customWidth="1"/>
  </cols>
  <sheetData>
    <row r="2" spans="2:25" ht="23.25" x14ac:dyDescent="0.35">
      <c r="B2" s="520" t="s">
        <v>1</v>
      </c>
      <c r="C2" s="520"/>
      <c r="D2" s="521"/>
      <c r="E2" s="520" t="s">
        <v>3</v>
      </c>
      <c r="F2" s="520"/>
      <c r="G2" s="522" t="s">
        <v>2</v>
      </c>
      <c r="H2" s="521">
        <v>12</v>
      </c>
      <c r="I2" s="6"/>
      <c r="L2" s="8"/>
      <c r="M2" s="7"/>
      <c r="N2" s="1"/>
      <c r="O2" s="2"/>
    </row>
    <row r="3" spans="2:25" ht="15.75" thickBot="1" x14ac:dyDescent="0.3">
      <c r="B3" s="1"/>
      <c r="C3" s="62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26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17" t="s">
        <v>23</v>
      </c>
      <c r="N4" s="918"/>
      <c r="O4" s="919"/>
      <c r="P4" s="919"/>
      <c r="Q4" s="920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46.5" thickBot="1" x14ac:dyDescent="0.3">
      <c r="B5" s="925"/>
      <c r="C5" s="932"/>
      <c r="D5" s="925"/>
      <c r="E5" s="925"/>
      <c r="F5" s="925"/>
      <c r="G5" s="925"/>
      <c r="H5" s="925"/>
      <c r="I5" s="102" t="s">
        <v>26</v>
      </c>
      <c r="J5" s="373" t="s">
        <v>27</v>
      </c>
      <c r="K5" s="472" t="s">
        <v>28</v>
      </c>
      <c r="L5" s="928"/>
      <c r="M5" s="855" t="s">
        <v>29</v>
      </c>
      <c r="N5" s="855" t="s">
        <v>98</v>
      </c>
      <c r="O5" s="855" t="s">
        <v>30</v>
      </c>
      <c r="P5" s="372" t="s">
        <v>99</v>
      </c>
      <c r="Q5" s="855" t="s">
        <v>100</v>
      </c>
      <c r="R5" s="855" t="s">
        <v>31</v>
      </c>
      <c r="S5" s="855" t="s">
        <v>32</v>
      </c>
      <c r="T5" s="855" t="s">
        <v>33</v>
      </c>
      <c r="U5" s="855" t="s">
        <v>34</v>
      </c>
      <c r="V5" s="855" t="s">
        <v>101</v>
      </c>
      <c r="W5" s="855" t="s">
        <v>102</v>
      </c>
      <c r="X5" s="855" t="s">
        <v>103</v>
      </c>
      <c r="Y5" s="373" t="s">
        <v>104</v>
      </c>
    </row>
    <row r="6" spans="2:25" s="16" customFormat="1" ht="26.45" customHeight="1" x14ac:dyDescent="0.25">
      <c r="B6" s="463" t="s">
        <v>5</v>
      </c>
      <c r="C6" s="137"/>
      <c r="D6" s="137">
        <v>133</v>
      </c>
      <c r="E6" s="137" t="s">
        <v>19</v>
      </c>
      <c r="F6" s="774" t="s">
        <v>148</v>
      </c>
      <c r="G6" s="908">
        <v>100</v>
      </c>
      <c r="H6" s="137"/>
      <c r="I6" s="278">
        <v>2.0699999999999998</v>
      </c>
      <c r="J6" s="49">
        <v>0.35</v>
      </c>
      <c r="K6" s="50">
        <v>10.19</v>
      </c>
      <c r="L6" s="909">
        <v>52.2</v>
      </c>
      <c r="M6" s="278">
        <v>0.01</v>
      </c>
      <c r="N6" s="49">
        <v>0.04</v>
      </c>
      <c r="O6" s="49">
        <v>1.92</v>
      </c>
      <c r="P6" s="49">
        <v>0</v>
      </c>
      <c r="Q6" s="50">
        <v>0</v>
      </c>
      <c r="R6" s="278">
        <v>36.96</v>
      </c>
      <c r="S6" s="49">
        <v>35.67</v>
      </c>
      <c r="T6" s="49">
        <v>11.31</v>
      </c>
      <c r="U6" s="49">
        <v>0.31</v>
      </c>
      <c r="V6" s="49">
        <v>112.88</v>
      </c>
      <c r="W6" s="49">
        <v>0</v>
      </c>
      <c r="X6" s="49">
        <v>4.4000000000000002E-4</v>
      </c>
      <c r="Y6" s="50">
        <v>0.02</v>
      </c>
    </row>
    <row r="7" spans="2:25" s="36" customFormat="1" ht="26.45" customHeight="1" x14ac:dyDescent="0.25">
      <c r="B7" s="463"/>
      <c r="C7" s="687" t="s">
        <v>67</v>
      </c>
      <c r="D7" s="422">
        <v>91</v>
      </c>
      <c r="E7" s="422" t="s">
        <v>75</v>
      </c>
      <c r="F7" s="688" t="s">
        <v>79</v>
      </c>
      <c r="G7" s="422">
        <v>100</v>
      </c>
      <c r="H7" s="910"/>
      <c r="I7" s="207">
        <v>19.16</v>
      </c>
      <c r="J7" s="54">
        <v>16.64</v>
      </c>
      <c r="K7" s="72">
        <v>8.74</v>
      </c>
      <c r="L7" s="273">
        <v>261.98</v>
      </c>
      <c r="M7" s="207">
        <v>0.08</v>
      </c>
      <c r="N7" s="54">
        <v>0.14000000000000001</v>
      </c>
      <c r="O7" s="54">
        <v>0.9</v>
      </c>
      <c r="P7" s="54">
        <v>10</v>
      </c>
      <c r="Q7" s="72">
        <v>0.03</v>
      </c>
      <c r="R7" s="207">
        <v>27.64</v>
      </c>
      <c r="S7" s="54">
        <v>172.63</v>
      </c>
      <c r="T7" s="54">
        <v>22.13</v>
      </c>
      <c r="U7" s="54">
        <v>1.91</v>
      </c>
      <c r="V7" s="54">
        <v>260.82</v>
      </c>
      <c r="W7" s="54">
        <v>6.1900000000000002E-3</v>
      </c>
      <c r="X7" s="54">
        <v>1.01E-3</v>
      </c>
      <c r="Y7" s="72">
        <v>0.09</v>
      </c>
    </row>
    <row r="8" spans="2:25" s="36" customFormat="1" ht="26.45" customHeight="1" x14ac:dyDescent="0.25">
      <c r="B8" s="463"/>
      <c r="C8" s="689" t="s">
        <v>69</v>
      </c>
      <c r="D8" s="156">
        <v>88</v>
      </c>
      <c r="E8" s="156" t="s">
        <v>9</v>
      </c>
      <c r="F8" s="495" t="s">
        <v>149</v>
      </c>
      <c r="G8" s="593">
        <v>100</v>
      </c>
      <c r="H8" s="156"/>
      <c r="I8" s="275">
        <v>20</v>
      </c>
      <c r="J8" s="57">
        <v>18.43</v>
      </c>
      <c r="K8" s="73">
        <v>3.22</v>
      </c>
      <c r="L8" s="274">
        <v>258.7</v>
      </c>
      <c r="M8" s="329">
        <v>0.06</v>
      </c>
      <c r="N8" s="76">
        <v>0.14000000000000001</v>
      </c>
      <c r="O8" s="76">
        <v>0.62</v>
      </c>
      <c r="P8" s="76">
        <v>0</v>
      </c>
      <c r="Q8" s="330">
        <v>0</v>
      </c>
      <c r="R8" s="329">
        <v>13.1</v>
      </c>
      <c r="S8" s="76">
        <v>189.74</v>
      </c>
      <c r="T8" s="76">
        <v>24.49</v>
      </c>
      <c r="U8" s="76">
        <v>2.75</v>
      </c>
      <c r="V8" s="76">
        <v>335.9</v>
      </c>
      <c r="W8" s="76">
        <v>8.0000000000000002E-3</v>
      </c>
      <c r="X8" s="76">
        <v>0</v>
      </c>
      <c r="Y8" s="330">
        <v>6.5000000000000002E-2</v>
      </c>
    </row>
    <row r="9" spans="2:25" s="36" customFormat="1" ht="30.75" customHeight="1" x14ac:dyDescent="0.25">
      <c r="B9" s="463"/>
      <c r="C9" s="911" t="s">
        <v>68</v>
      </c>
      <c r="D9" s="137">
        <v>52</v>
      </c>
      <c r="E9" s="137" t="s">
        <v>58</v>
      </c>
      <c r="F9" s="774" t="s">
        <v>125</v>
      </c>
      <c r="G9" s="332">
        <v>180</v>
      </c>
      <c r="H9" s="137"/>
      <c r="I9" s="305">
        <v>4.8600000000000003</v>
      </c>
      <c r="J9" s="82">
        <v>7.92</v>
      </c>
      <c r="K9" s="84">
        <v>29.88</v>
      </c>
      <c r="L9" s="350">
        <v>209.7</v>
      </c>
      <c r="M9" s="305">
        <v>0.126</v>
      </c>
      <c r="N9" s="82">
        <v>0.13</v>
      </c>
      <c r="O9" s="82">
        <v>17.510000000000002</v>
      </c>
      <c r="P9" s="82">
        <v>23.4</v>
      </c>
      <c r="Q9" s="84">
        <v>0.09</v>
      </c>
      <c r="R9" s="305">
        <v>68.180000000000007</v>
      </c>
      <c r="S9" s="82">
        <v>96.8</v>
      </c>
      <c r="T9" s="82">
        <v>31.77</v>
      </c>
      <c r="U9" s="82">
        <v>1.03</v>
      </c>
      <c r="V9" s="82">
        <v>966.42</v>
      </c>
      <c r="W9" s="82">
        <v>0.03</v>
      </c>
      <c r="X9" s="82">
        <v>0</v>
      </c>
      <c r="Y9" s="84">
        <v>0.05</v>
      </c>
    </row>
    <row r="10" spans="2:25" s="36" customFormat="1" ht="30.75" customHeight="1" x14ac:dyDescent="0.25">
      <c r="B10" s="463"/>
      <c r="C10" s="137"/>
      <c r="D10" s="136">
        <v>104</v>
      </c>
      <c r="E10" s="136" t="s">
        <v>17</v>
      </c>
      <c r="F10" s="691" t="s">
        <v>120</v>
      </c>
      <c r="G10" s="584">
        <v>200</v>
      </c>
      <c r="H10" s="136"/>
      <c r="I10" s="199">
        <v>0</v>
      </c>
      <c r="J10" s="15">
        <v>0</v>
      </c>
      <c r="K10" s="41">
        <v>14.4</v>
      </c>
      <c r="L10" s="211">
        <v>58.4</v>
      </c>
      <c r="M10" s="199">
        <v>0.1</v>
      </c>
      <c r="N10" s="15">
        <v>0.1</v>
      </c>
      <c r="O10" s="15">
        <v>3</v>
      </c>
      <c r="P10" s="15">
        <v>79.2</v>
      </c>
      <c r="Q10" s="41">
        <v>0.96</v>
      </c>
      <c r="R10" s="199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41">
        <v>0</v>
      </c>
    </row>
    <row r="11" spans="2:25" s="36" customFormat="1" ht="36" customHeight="1" x14ac:dyDescent="0.25">
      <c r="B11" s="463"/>
      <c r="C11" s="137"/>
      <c r="D11" s="237">
        <v>119</v>
      </c>
      <c r="E11" s="138" t="s">
        <v>13</v>
      </c>
      <c r="F11" s="390" t="s">
        <v>50</v>
      </c>
      <c r="G11" s="138">
        <v>20</v>
      </c>
      <c r="H11" s="138"/>
      <c r="I11" s="199">
        <v>1.4</v>
      </c>
      <c r="J11" s="15">
        <v>0.14000000000000001</v>
      </c>
      <c r="K11" s="41">
        <v>8.8000000000000007</v>
      </c>
      <c r="L11" s="211">
        <v>48</v>
      </c>
      <c r="M11" s="226">
        <v>0.02</v>
      </c>
      <c r="N11" s="20">
        <v>6.0000000000000001E-3</v>
      </c>
      <c r="O11" s="20">
        <v>0</v>
      </c>
      <c r="P11" s="20">
        <v>0</v>
      </c>
      <c r="Q11" s="46">
        <v>0</v>
      </c>
      <c r="R11" s="226">
        <v>7.4</v>
      </c>
      <c r="S11" s="20">
        <v>43.6</v>
      </c>
      <c r="T11" s="20">
        <v>13</v>
      </c>
      <c r="U11" s="20">
        <v>0.56000000000000005</v>
      </c>
      <c r="V11" s="20">
        <v>18.600000000000001</v>
      </c>
      <c r="W11" s="20">
        <v>5.9999999999999995E-4</v>
      </c>
      <c r="X11" s="20">
        <v>1E-3</v>
      </c>
      <c r="Y11" s="46">
        <v>0</v>
      </c>
    </row>
    <row r="12" spans="2:25" s="36" customFormat="1" ht="26.45" customHeight="1" x14ac:dyDescent="0.25">
      <c r="B12" s="463"/>
      <c r="C12" s="463"/>
      <c r="D12" s="138">
        <v>120</v>
      </c>
      <c r="E12" s="138" t="s">
        <v>14</v>
      </c>
      <c r="F12" s="390" t="s">
        <v>43</v>
      </c>
      <c r="G12" s="138">
        <v>20</v>
      </c>
      <c r="H12" s="763"/>
      <c r="I12" s="238">
        <v>1.1399999999999999</v>
      </c>
      <c r="J12" s="15">
        <v>0.22</v>
      </c>
      <c r="K12" s="41">
        <v>7.44</v>
      </c>
      <c r="L12" s="212">
        <v>36.26</v>
      </c>
      <c r="M12" s="226">
        <v>0.02</v>
      </c>
      <c r="N12" s="20">
        <v>2.4E-2</v>
      </c>
      <c r="O12" s="20">
        <v>0.08</v>
      </c>
      <c r="P12" s="20">
        <v>0</v>
      </c>
      <c r="Q12" s="46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6" customFormat="1" ht="26.45" customHeight="1" x14ac:dyDescent="0.25">
      <c r="B13" s="463"/>
      <c r="C13" s="687" t="s">
        <v>67</v>
      </c>
      <c r="D13" s="422"/>
      <c r="E13" s="422"/>
      <c r="F13" s="692" t="s">
        <v>20</v>
      </c>
      <c r="G13" s="244">
        <f>G6+G7+G9+G10+G11+G12</f>
        <v>620</v>
      </c>
      <c r="H13" s="244">
        <f t="shared" ref="H13:Y13" si="0">H6+H7+H9+H10+H11+H12</f>
        <v>0</v>
      </c>
      <c r="I13" s="244">
        <f t="shared" si="0"/>
        <v>28.63</v>
      </c>
      <c r="J13" s="341">
        <f t="shared" si="0"/>
        <v>25.270000000000003</v>
      </c>
      <c r="K13" s="342">
        <f t="shared" si="0"/>
        <v>79.45</v>
      </c>
      <c r="L13" s="356">
        <f t="shared" si="0"/>
        <v>666.54</v>
      </c>
      <c r="M13" s="340">
        <f t="shared" si="0"/>
        <v>0.35600000000000004</v>
      </c>
      <c r="N13" s="341">
        <f t="shared" si="0"/>
        <v>0.44000000000000006</v>
      </c>
      <c r="O13" s="341">
        <f t="shared" si="0"/>
        <v>23.41</v>
      </c>
      <c r="P13" s="341">
        <f t="shared" si="0"/>
        <v>112.6</v>
      </c>
      <c r="Q13" s="342">
        <f t="shared" si="0"/>
        <v>1.08</v>
      </c>
      <c r="R13" s="340">
        <f t="shared" si="0"/>
        <v>146.98000000000002</v>
      </c>
      <c r="S13" s="341">
        <f t="shared" si="0"/>
        <v>372.70000000000005</v>
      </c>
      <c r="T13" s="341">
        <f t="shared" si="0"/>
        <v>86.41</v>
      </c>
      <c r="U13" s="341">
        <f t="shared" si="0"/>
        <v>4.2700000000000005</v>
      </c>
      <c r="V13" s="341">
        <f t="shared" si="0"/>
        <v>1432.2199999999998</v>
      </c>
      <c r="W13" s="341">
        <f t="shared" si="0"/>
        <v>3.8790000000000005E-2</v>
      </c>
      <c r="X13" s="341">
        <f t="shared" si="0"/>
        <v>4.45E-3</v>
      </c>
      <c r="Y13" s="342">
        <f t="shared" si="0"/>
        <v>0.17200000000000001</v>
      </c>
    </row>
    <row r="14" spans="2:25" s="36" customFormat="1" ht="26.45" customHeight="1" x14ac:dyDescent="0.25">
      <c r="B14" s="463"/>
      <c r="C14" s="689" t="s">
        <v>69</v>
      </c>
      <c r="D14" s="156"/>
      <c r="E14" s="156"/>
      <c r="F14" s="694" t="s">
        <v>20</v>
      </c>
      <c r="G14" s="428">
        <f>G6+G8+G9+G10+G11+G12</f>
        <v>620</v>
      </c>
      <c r="H14" s="428">
        <f t="shared" ref="H14:Y14" si="1">H6+H8+H9+H10+H11+H12</f>
        <v>0</v>
      </c>
      <c r="I14" s="428">
        <f t="shared" si="1"/>
        <v>29.47</v>
      </c>
      <c r="J14" s="406">
        <f t="shared" si="1"/>
        <v>27.060000000000002</v>
      </c>
      <c r="K14" s="408">
        <f t="shared" si="1"/>
        <v>73.929999999999993</v>
      </c>
      <c r="L14" s="461">
        <f t="shared" si="1"/>
        <v>663.25999999999988</v>
      </c>
      <c r="M14" s="407">
        <f t="shared" si="1"/>
        <v>0.33600000000000008</v>
      </c>
      <c r="N14" s="406">
        <f t="shared" si="1"/>
        <v>0.44000000000000006</v>
      </c>
      <c r="O14" s="406">
        <f t="shared" si="1"/>
        <v>23.13</v>
      </c>
      <c r="P14" s="406">
        <f t="shared" si="1"/>
        <v>102.6</v>
      </c>
      <c r="Q14" s="408">
        <f t="shared" si="1"/>
        <v>1.05</v>
      </c>
      <c r="R14" s="407">
        <f t="shared" si="1"/>
        <v>132.44000000000003</v>
      </c>
      <c r="S14" s="406">
        <f t="shared" si="1"/>
        <v>389.81000000000006</v>
      </c>
      <c r="T14" s="406">
        <f t="shared" si="1"/>
        <v>88.77</v>
      </c>
      <c r="U14" s="406">
        <f t="shared" si="1"/>
        <v>5.1100000000000003</v>
      </c>
      <c r="V14" s="406">
        <f t="shared" si="1"/>
        <v>1507.2999999999997</v>
      </c>
      <c r="W14" s="406">
        <f t="shared" si="1"/>
        <v>4.0600000000000004E-2</v>
      </c>
      <c r="X14" s="406">
        <f t="shared" si="1"/>
        <v>3.4400000000000003E-3</v>
      </c>
      <c r="Y14" s="408">
        <f t="shared" si="1"/>
        <v>0.14700000000000002</v>
      </c>
    </row>
    <row r="15" spans="2:25" s="36" customFormat="1" ht="26.45" customHeight="1" x14ac:dyDescent="0.25">
      <c r="B15" s="463"/>
      <c r="C15" s="687" t="s">
        <v>67</v>
      </c>
      <c r="D15" s="422"/>
      <c r="E15" s="422"/>
      <c r="F15" s="692" t="s">
        <v>21</v>
      </c>
      <c r="G15" s="422"/>
      <c r="H15" s="422"/>
      <c r="I15" s="248"/>
      <c r="J15" s="60"/>
      <c r="K15" s="61"/>
      <c r="L15" s="301">
        <f>L13/27.2</f>
        <v>24.505147058823528</v>
      </c>
      <c r="M15" s="248"/>
      <c r="N15" s="60"/>
      <c r="O15" s="60"/>
      <c r="P15" s="60"/>
      <c r="Q15" s="61"/>
      <c r="R15" s="248"/>
      <c r="S15" s="60"/>
      <c r="T15" s="60"/>
      <c r="U15" s="60"/>
      <c r="V15" s="60"/>
      <c r="W15" s="60"/>
      <c r="X15" s="60"/>
      <c r="Y15" s="61"/>
    </row>
    <row r="16" spans="2:25" s="36" customFormat="1" ht="26.45" customHeight="1" thickBot="1" x14ac:dyDescent="0.3">
      <c r="B16" s="463"/>
      <c r="C16" s="695" t="s">
        <v>69</v>
      </c>
      <c r="D16" s="450"/>
      <c r="E16" s="450"/>
      <c r="F16" s="696" t="s">
        <v>21</v>
      </c>
      <c r="G16" s="450"/>
      <c r="H16" s="450"/>
      <c r="I16" s="250"/>
      <c r="J16" s="131"/>
      <c r="K16" s="132"/>
      <c r="L16" s="414">
        <f>L14/27.2</f>
        <v>24.384558823529407</v>
      </c>
      <c r="M16" s="250"/>
      <c r="N16" s="131"/>
      <c r="O16" s="131"/>
      <c r="P16" s="131"/>
      <c r="Q16" s="132"/>
      <c r="R16" s="250"/>
      <c r="S16" s="131"/>
      <c r="T16" s="131"/>
      <c r="U16" s="131"/>
      <c r="V16" s="131"/>
      <c r="W16" s="131"/>
      <c r="X16" s="131"/>
      <c r="Y16" s="132"/>
    </row>
    <row r="17" spans="2:25" s="16" customFormat="1" ht="36" customHeight="1" x14ac:dyDescent="0.25">
      <c r="B17" s="530" t="s">
        <v>6</v>
      </c>
      <c r="C17" s="233"/>
      <c r="D17" s="233">
        <v>24</v>
      </c>
      <c r="E17" s="574" t="s">
        <v>19</v>
      </c>
      <c r="F17" s="862" t="s">
        <v>94</v>
      </c>
      <c r="G17" s="233">
        <v>150</v>
      </c>
      <c r="H17" s="863"/>
      <c r="I17" s="864">
        <v>0.6</v>
      </c>
      <c r="J17" s="865">
        <v>0</v>
      </c>
      <c r="K17" s="866">
        <v>16.95</v>
      </c>
      <c r="L17" s="867">
        <v>69</v>
      </c>
      <c r="M17" s="864">
        <v>0.01</v>
      </c>
      <c r="N17" s="868">
        <v>0.03</v>
      </c>
      <c r="O17" s="865">
        <v>19.5</v>
      </c>
      <c r="P17" s="865">
        <v>0</v>
      </c>
      <c r="Q17" s="869">
        <v>0</v>
      </c>
      <c r="R17" s="864">
        <v>24</v>
      </c>
      <c r="S17" s="865">
        <v>16.5</v>
      </c>
      <c r="T17" s="865">
        <v>13.5</v>
      </c>
      <c r="U17" s="865">
        <v>3.3</v>
      </c>
      <c r="V17" s="865">
        <v>417</v>
      </c>
      <c r="W17" s="865">
        <v>3.0000000000000001E-3</v>
      </c>
      <c r="X17" s="865">
        <v>5.0000000000000001E-4</v>
      </c>
      <c r="Y17" s="866">
        <v>1.4999999999999999E-2</v>
      </c>
    </row>
    <row r="18" spans="2:25" s="16" customFormat="1" ht="26.45" customHeight="1" x14ac:dyDescent="0.25">
      <c r="B18" s="463"/>
      <c r="C18" s="110"/>
      <c r="D18" s="86">
        <v>31</v>
      </c>
      <c r="E18" s="110" t="s">
        <v>86</v>
      </c>
      <c r="F18" s="147" t="s">
        <v>71</v>
      </c>
      <c r="G18" s="483">
        <v>250</v>
      </c>
      <c r="H18" s="86"/>
      <c r="I18" s="267">
        <v>7.17</v>
      </c>
      <c r="J18" s="30">
        <v>10.97</v>
      </c>
      <c r="K18" s="432">
        <v>10.92</v>
      </c>
      <c r="L18" s="870">
        <v>172.55</v>
      </c>
      <c r="M18" s="267">
        <v>0.05</v>
      </c>
      <c r="N18" s="30">
        <v>0.1</v>
      </c>
      <c r="O18" s="30">
        <v>6.55</v>
      </c>
      <c r="P18" s="30">
        <v>166</v>
      </c>
      <c r="Q18" s="432">
        <v>0.08</v>
      </c>
      <c r="R18" s="871">
        <v>42.25</v>
      </c>
      <c r="S18" s="30">
        <v>96.85</v>
      </c>
      <c r="T18" s="30">
        <v>25.35</v>
      </c>
      <c r="U18" s="30">
        <v>1.6</v>
      </c>
      <c r="V18" s="30">
        <v>348.5</v>
      </c>
      <c r="W18" s="30">
        <v>8.0000000000000002E-3</v>
      </c>
      <c r="X18" s="30">
        <v>0</v>
      </c>
      <c r="Y18" s="872">
        <v>4.4999999999999998E-2</v>
      </c>
    </row>
    <row r="19" spans="2:25" s="36" customFormat="1" ht="26.45" customHeight="1" x14ac:dyDescent="0.25">
      <c r="B19" s="562"/>
      <c r="C19" s="873"/>
      <c r="D19" s="86">
        <v>89</v>
      </c>
      <c r="E19" s="110" t="s">
        <v>9</v>
      </c>
      <c r="F19" s="621" t="s">
        <v>80</v>
      </c>
      <c r="G19" s="481">
        <v>100</v>
      </c>
      <c r="H19" s="136"/>
      <c r="I19" s="266">
        <v>20.14</v>
      </c>
      <c r="J19" s="29">
        <v>18.940000000000001</v>
      </c>
      <c r="K19" s="262">
        <v>4.0999999999999996</v>
      </c>
      <c r="L19" s="770">
        <v>267.73</v>
      </c>
      <c r="M19" s="266">
        <v>0.06</v>
      </c>
      <c r="N19" s="769">
        <v>0.14000000000000001</v>
      </c>
      <c r="O19" s="29">
        <v>1.18</v>
      </c>
      <c r="P19" s="29">
        <v>0</v>
      </c>
      <c r="Q19" s="262">
        <v>0</v>
      </c>
      <c r="R19" s="769">
        <v>18.920000000000002</v>
      </c>
      <c r="S19" s="29">
        <v>196.35</v>
      </c>
      <c r="T19" s="29">
        <v>25.76</v>
      </c>
      <c r="U19" s="29">
        <v>2.9</v>
      </c>
      <c r="V19" s="29">
        <v>352.22</v>
      </c>
      <c r="W19" s="29">
        <v>7.7799999999999996E-3</v>
      </c>
      <c r="X19" s="29">
        <v>3.8999999999999999E-4</v>
      </c>
      <c r="Y19" s="262">
        <v>0.06</v>
      </c>
    </row>
    <row r="20" spans="2:25" s="36" customFormat="1" ht="26.45" customHeight="1" x14ac:dyDescent="0.25">
      <c r="B20" s="562"/>
      <c r="C20" s="873"/>
      <c r="D20" s="136">
        <v>65</v>
      </c>
      <c r="E20" s="110" t="s">
        <v>76</v>
      </c>
      <c r="F20" s="874" t="s">
        <v>49</v>
      </c>
      <c r="G20" s="110">
        <v>180</v>
      </c>
      <c r="H20" s="136"/>
      <c r="I20" s="875">
        <v>7.74</v>
      </c>
      <c r="J20" s="876">
        <v>4.8600000000000003</v>
      </c>
      <c r="K20" s="877">
        <v>48.24</v>
      </c>
      <c r="L20" s="878">
        <v>268.38</v>
      </c>
      <c r="M20" s="871">
        <v>0.09</v>
      </c>
      <c r="N20" s="871">
        <v>0.2</v>
      </c>
      <c r="O20" s="30">
        <v>0</v>
      </c>
      <c r="P20" s="30">
        <v>36</v>
      </c>
      <c r="Q20" s="820">
        <v>0.13</v>
      </c>
      <c r="R20" s="267">
        <v>15.66</v>
      </c>
      <c r="S20" s="30">
        <v>70</v>
      </c>
      <c r="T20" s="30">
        <v>27.03</v>
      </c>
      <c r="U20" s="30">
        <v>1.49</v>
      </c>
      <c r="V20" s="30">
        <v>1.28</v>
      </c>
      <c r="W20" s="30">
        <v>0</v>
      </c>
      <c r="X20" s="30">
        <v>0</v>
      </c>
      <c r="Y20" s="432">
        <v>0</v>
      </c>
    </row>
    <row r="21" spans="2:25" s="16" customFormat="1" ht="33.75" customHeight="1" x14ac:dyDescent="0.25">
      <c r="B21" s="533"/>
      <c r="C21" s="110"/>
      <c r="D21" s="486">
        <v>104</v>
      </c>
      <c r="E21" s="110" t="s">
        <v>17</v>
      </c>
      <c r="F21" s="147" t="s">
        <v>117</v>
      </c>
      <c r="G21" s="483">
        <v>200</v>
      </c>
      <c r="H21" s="86"/>
      <c r="I21" s="266">
        <v>0</v>
      </c>
      <c r="J21" s="29">
        <v>0</v>
      </c>
      <c r="K21" s="262">
        <v>19.2</v>
      </c>
      <c r="L21" s="770">
        <v>76.8</v>
      </c>
      <c r="M21" s="266">
        <v>0.16</v>
      </c>
      <c r="N21" s="769">
        <v>0.01</v>
      </c>
      <c r="O21" s="29">
        <v>9.16</v>
      </c>
      <c r="P21" s="29">
        <v>99</v>
      </c>
      <c r="Q21" s="265">
        <v>1.1499999999999999</v>
      </c>
      <c r="R21" s="266">
        <v>0.76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62">
        <v>0</v>
      </c>
    </row>
    <row r="22" spans="2:25" s="16" customFormat="1" ht="26.45" customHeight="1" x14ac:dyDescent="0.25">
      <c r="B22" s="533"/>
      <c r="C22" s="879"/>
      <c r="D22" s="820">
        <v>119</v>
      </c>
      <c r="E22" s="110" t="s">
        <v>13</v>
      </c>
      <c r="F22" s="874" t="s">
        <v>50</v>
      </c>
      <c r="G22" s="110">
        <v>20</v>
      </c>
      <c r="H22" s="86"/>
      <c r="I22" s="266">
        <v>1.4</v>
      </c>
      <c r="J22" s="29">
        <v>0.14000000000000001</v>
      </c>
      <c r="K22" s="265">
        <v>8.8000000000000007</v>
      </c>
      <c r="L22" s="880">
        <v>48</v>
      </c>
      <c r="M22" s="266">
        <v>0.02</v>
      </c>
      <c r="N22" s="769">
        <v>6.0000000000000001E-3</v>
      </c>
      <c r="O22" s="29">
        <v>0</v>
      </c>
      <c r="P22" s="29">
        <v>0</v>
      </c>
      <c r="Q22" s="262">
        <v>0</v>
      </c>
      <c r="R22" s="266">
        <v>7.4</v>
      </c>
      <c r="S22" s="29">
        <v>43.6</v>
      </c>
      <c r="T22" s="29">
        <v>13</v>
      </c>
      <c r="U22" s="29">
        <v>0.56000000000000005</v>
      </c>
      <c r="V22" s="29">
        <v>18.600000000000001</v>
      </c>
      <c r="W22" s="29">
        <v>5.9999999999999995E-4</v>
      </c>
      <c r="X22" s="29">
        <v>1E-3</v>
      </c>
      <c r="Y22" s="262">
        <v>0</v>
      </c>
    </row>
    <row r="23" spans="2:25" s="16" customFormat="1" ht="26.45" customHeight="1" x14ac:dyDescent="0.25">
      <c r="B23" s="533"/>
      <c r="C23" s="879"/>
      <c r="D23" s="86">
        <v>120</v>
      </c>
      <c r="E23" s="110" t="s">
        <v>14</v>
      </c>
      <c r="F23" s="874" t="s">
        <v>43</v>
      </c>
      <c r="G23" s="110">
        <v>20</v>
      </c>
      <c r="H23" s="136"/>
      <c r="I23" s="266">
        <v>1.1399999999999999</v>
      </c>
      <c r="J23" s="29">
        <v>0.22</v>
      </c>
      <c r="K23" s="262">
        <v>7.44</v>
      </c>
      <c r="L23" s="881">
        <v>36.26</v>
      </c>
      <c r="M23" s="266">
        <v>0.02</v>
      </c>
      <c r="N23" s="769">
        <v>2.4E-2</v>
      </c>
      <c r="O23" s="29">
        <v>0.08</v>
      </c>
      <c r="P23" s="29">
        <v>0</v>
      </c>
      <c r="Q23" s="262">
        <v>0</v>
      </c>
      <c r="R23" s="266">
        <v>6.8</v>
      </c>
      <c r="S23" s="29">
        <v>24</v>
      </c>
      <c r="T23" s="29">
        <v>8.1999999999999993</v>
      </c>
      <c r="U23" s="29">
        <v>0.46</v>
      </c>
      <c r="V23" s="29">
        <v>73.5</v>
      </c>
      <c r="W23" s="29">
        <v>2E-3</v>
      </c>
      <c r="X23" s="29">
        <v>2E-3</v>
      </c>
      <c r="Y23" s="262">
        <v>1.2E-2</v>
      </c>
    </row>
    <row r="24" spans="2:25" s="16" customFormat="1" ht="26.45" customHeight="1" x14ac:dyDescent="0.25">
      <c r="B24" s="533"/>
      <c r="C24" s="873"/>
      <c r="D24" s="86"/>
      <c r="E24" s="110"/>
      <c r="F24" s="882" t="s">
        <v>20</v>
      </c>
      <c r="G24" s="883">
        <f>G17+G18+G19+G20+G21+G22+G23</f>
        <v>920</v>
      </c>
      <c r="H24" s="884"/>
      <c r="I24" s="885">
        <f t="shared" ref="I24:Y24" si="2">I17+I18+I19+I20+I21+I22+I23</f>
        <v>38.19</v>
      </c>
      <c r="J24" s="886">
        <f t="shared" si="2"/>
        <v>35.130000000000003</v>
      </c>
      <c r="K24" s="887">
        <f t="shared" si="2"/>
        <v>115.65</v>
      </c>
      <c r="L24" s="888">
        <f t="shared" si="2"/>
        <v>938.72</v>
      </c>
      <c r="M24" s="885">
        <f t="shared" si="2"/>
        <v>0.41000000000000003</v>
      </c>
      <c r="N24" s="889">
        <f t="shared" si="2"/>
        <v>0.51</v>
      </c>
      <c r="O24" s="886">
        <f t="shared" si="2"/>
        <v>36.47</v>
      </c>
      <c r="P24" s="886">
        <f t="shared" si="2"/>
        <v>301</v>
      </c>
      <c r="Q24" s="887">
        <f t="shared" si="2"/>
        <v>1.3599999999999999</v>
      </c>
      <c r="R24" s="889">
        <f t="shared" si="2"/>
        <v>115.79</v>
      </c>
      <c r="S24" s="886">
        <f t="shared" si="2"/>
        <v>447.3</v>
      </c>
      <c r="T24" s="886">
        <f t="shared" si="2"/>
        <v>112.84</v>
      </c>
      <c r="U24" s="886">
        <f t="shared" si="2"/>
        <v>10.310000000000002</v>
      </c>
      <c r="V24" s="886">
        <f t="shared" si="2"/>
        <v>1211.0999999999999</v>
      </c>
      <c r="W24" s="886">
        <f t="shared" si="2"/>
        <v>2.1379999999999996E-2</v>
      </c>
      <c r="X24" s="886">
        <f t="shared" si="2"/>
        <v>3.8900000000000002E-3</v>
      </c>
      <c r="Y24" s="887">
        <f t="shared" si="2"/>
        <v>0.13200000000000001</v>
      </c>
    </row>
    <row r="25" spans="2:25" s="36" customFormat="1" ht="26.45" customHeight="1" thickBot="1" x14ac:dyDescent="0.3">
      <c r="B25" s="566"/>
      <c r="C25" s="890"/>
      <c r="D25" s="264"/>
      <c r="E25" s="263"/>
      <c r="F25" s="891" t="s">
        <v>21</v>
      </c>
      <c r="G25" s="894"/>
      <c r="H25" s="892"/>
      <c r="I25" s="674"/>
      <c r="J25" s="675"/>
      <c r="K25" s="676"/>
      <c r="L25" s="895">
        <f>L24/27.2</f>
        <v>34.511764705882356</v>
      </c>
      <c r="M25" s="674"/>
      <c r="N25" s="675"/>
      <c r="O25" s="675"/>
      <c r="P25" s="675"/>
      <c r="Q25" s="676"/>
      <c r="R25" s="893"/>
      <c r="S25" s="675"/>
      <c r="T25" s="675"/>
      <c r="U25" s="675"/>
      <c r="V25" s="675"/>
      <c r="W25" s="675"/>
      <c r="X25" s="675"/>
      <c r="Y25" s="676"/>
    </row>
    <row r="26" spans="2:25" x14ac:dyDescent="0.25">
      <c r="B26" s="9"/>
      <c r="C26" s="635"/>
      <c r="D26" s="31"/>
      <c r="E26" s="9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552" t="s">
        <v>59</v>
      </c>
      <c r="C27" s="627"/>
      <c r="D27" s="554"/>
      <c r="E27" s="433"/>
      <c r="F27" s="25"/>
      <c r="G27" s="26"/>
      <c r="H27" s="11"/>
      <c r="I27" s="9"/>
      <c r="J27" s="11"/>
      <c r="K27" s="11"/>
    </row>
    <row r="28" spans="2:25" ht="18.75" x14ac:dyDescent="0.25">
      <c r="B28" s="555" t="s">
        <v>60</v>
      </c>
      <c r="C28" s="628"/>
      <c r="D28" s="557"/>
      <c r="E28" s="434"/>
      <c r="F28" s="25"/>
      <c r="G28" s="26"/>
      <c r="H28" s="11"/>
      <c r="I28" s="11"/>
      <c r="J28" s="11"/>
      <c r="K28" s="11"/>
    </row>
    <row r="29" spans="2:25" ht="18.75" x14ac:dyDescent="0.25">
      <c r="E29" s="11"/>
      <c r="F29" s="25"/>
      <c r="G29" s="26"/>
      <c r="H29" s="11"/>
      <c r="I29" s="11"/>
      <c r="J29" s="11"/>
      <c r="K29" s="11"/>
    </row>
    <row r="30" spans="2:25" ht="18.75" x14ac:dyDescent="0.25">
      <c r="E30" s="11"/>
      <c r="F30" s="25"/>
      <c r="G30" s="26"/>
      <c r="H30" s="11"/>
      <c r="I30" s="11"/>
      <c r="J30" s="11"/>
      <c r="K30" s="11"/>
    </row>
    <row r="32" spans="2:25" ht="18.75" x14ac:dyDescent="0.25">
      <c r="E32" s="11"/>
      <c r="F32" s="25"/>
      <c r="G32" s="26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7"/>
  <sheetViews>
    <sheetView topLeftCell="D1" zoomScale="60" zoomScaleNormal="60" workbookViewId="0">
      <selection activeCell="D7" sqref="D7:Y7"/>
    </sheetView>
  </sheetViews>
  <sheetFormatPr defaultRowHeight="15" x14ac:dyDescent="0.25"/>
  <cols>
    <col min="2" max="2" width="16.85546875" customWidth="1"/>
    <col min="3" max="3" width="16.85546875" style="629" customWidth="1"/>
    <col min="4" max="4" width="25.42578125" style="5" customWidth="1"/>
    <col min="5" max="5" width="24.42578125" customWidth="1"/>
    <col min="6" max="6" width="64.42578125" customWidth="1"/>
    <col min="7" max="7" width="15.42578125" customWidth="1"/>
    <col min="8" max="8" width="15.7109375" customWidth="1"/>
    <col min="10" max="10" width="11.28515625" customWidth="1"/>
    <col min="11" max="11" width="16.42578125" customWidth="1"/>
    <col min="12" max="12" width="24.5703125" customWidth="1"/>
    <col min="13" max="13" width="11.28515625" customWidth="1"/>
    <col min="17" max="17" width="9.140625" customWidth="1"/>
    <col min="24" max="24" width="11.140625" bestFit="1" customWidth="1"/>
  </cols>
  <sheetData>
    <row r="2" spans="2:26" ht="23.25" x14ac:dyDescent="0.35">
      <c r="B2" s="520" t="s">
        <v>1</v>
      </c>
      <c r="C2" s="521"/>
      <c r="D2" s="521"/>
      <c r="E2" s="520" t="s">
        <v>3</v>
      </c>
      <c r="F2" s="520"/>
      <c r="G2" s="522" t="s">
        <v>2</v>
      </c>
      <c r="H2" s="521">
        <v>13</v>
      </c>
      <c r="I2" s="6"/>
      <c r="L2" s="8"/>
      <c r="M2" s="7"/>
      <c r="N2" s="1"/>
      <c r="O2" s="2"/>
    </row>
    <row r="3" spans="2:26" ht="15.75" thickBot="1" x14ac:dyDescent="0.3">
      <c r="B3" s="1"/>
      <c r="C3" s="62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3">
      <c r="B4" s="924" t="s">
        <v>0</v>
      </c>
      <c r="C4" s="924"/>
      <c r="D4" s="926" t="s">
        <v>138</v>
      </c>
      <c r="E4" s="924" t="s">
        <v>37</v>
      </c>
      <c r="F4" s="926" t="s">
        <v>36</v>
      </c>
      <c r="G4" s="926" t="s">
        <v>25</v>
      </c>
      <c r="H4" s="543"/>
      <c r="I4" s="921" t="s">
        <v>22</v>
      </c>
      <c r="J4" s="929"/>
      <c r="K4" s="930"/>
      <c r="L4" s="927" t="s">
        <v>133</v>
      </c>
      <c r="M4" s="917" t="s">
        <v>23</v>
      </c>
      <c r="N4" s="918"/>
      <c r="O4" s="919"/>
      <c r="P4" s="919"/>
      <c r="Q4" s="920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6" s="16" customFormat="1" ht="46.5" thickBot="1" x14ac:dyDescent="0.3">
      <c r="B5" s="925"/>
      <c r="C5" s="931"/>
      <c r="D5" s="925"/>
      <c r="E5" s="925"/>
      <c r="F5" s="925"/>
      <c r="G5" s="925"/>
      <c r="H5" s="89" t="s">
        <v>35</v>
      </c>
      <c r="I5" s="85" t="s">
        <v>26</v>
      </c>
      <c r="J5" s="373" t="s">
        <v>27</v>
      </c>
      <c r="K5" s="85" t="s">
        <v>28</v>
      </c>
      <c r="L5" s="928"/>
      <c r="M5" s="415" t="s">
        <v>29</v>
      </c>
      <c r="N5" s="415" t="s">
        <v>98</v>
      </c>
      <c r="O5" s="415" t="s">
        <v>30</v>
      </c>
      <c r="P5" s="416" t="s">
        <v>99</v>
      </c>
      <c r="Q5" s="415" t="s">
        <v>100</v>
      </c>
      <c r="R5" s="545" t="s">
        <v>31</v>
      </c>
      <c r="S5" s="545" t="s">
        <v>32</v>
      </c>
      <c r="T5" s="545" t="s">
        <v>33</v>
      </c>
      <c r="U5" s="545" t="s">
        <v>34</v>
      </c>
      <c r="V5" s="545" t="s">
        <v>101</v>
      </c>
      <c r="W5" s="545" t="s">
        <v>102</v>
      </c>
      <c r="X5" s="545" t="s">
        <v>103</v>
      </c>
      <c r="Y5" s="373" t="s">
        <v>104</v>
      </c>
    </row>
    <row r="6" spans="2:26" s="16" customFormat="1" ht="26.45" customHeight="1" x14ac:dyDescent="0.25">
      <c r="B6" s="532" t="s">
        <v>5</v>
      </c>
      <c r="C6" s="113"/>
      <c r="D6" s="311">
        <v>137</v>
      </c>
      <c r="E6" s="569" t="s">
        <v>19</v>
      </c>
      <c r="F6" s="739" t="s">
        <v>144</v>
      </c>
      <c r="G6" s="740">
        <v>100</v>
      </c>
      <c r="H6" s="123"/>
      <c r="I6" s="280">
        <v>0.8</v>
      </c>
      <c r="J6" s="49">
        <v>0.2</v>
      </c>
      <c r="K6" s="310">
        <v>7.5</v>
      </c>
      <c r="L6" s="508">
        <v>38</v>
      </c>
      <c r="M6" s="278">
        <v>0.06</v>
      </c>
      <c r="N6" s="280">
        <v>0.03</v>
      </c>
      <c r="O6" s="49">
        <v>38</v>
      </c>
      <c r="P6" s="49">
        <v>10</v>
      </c>
      <c r="Q6" s="50">
        <v>0</v>
      </c>
      <c r="R6" s="278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6"/>
    </row>
    <row r="7" spans="2:26" s="36" customFormat="1" ht="36.75" customHeight="1" x14ac:dyDescent="0.25">
      <c r="B7" s="463"/>
      <c r="C7" s="109"/>
      <c r="D7" s="118">
        <v>293</v>
      </c>
      <c r="E7" s="118" t="s">
        <v>56</v>
      </c>
      <c r="F7" s="148" t="s">
        <v>150</v>
      </c>
      <c r="G7" s="137">
        <v>200</v>
      </c>
      <c r="H7" s="109"/>
      <c r="I7" s="19">
        <v>21.38</v>
      </c>
      <c r="J7" s="20">
        <v>10.47</v>
      </c>
      <c r="K7" s="21">
        <v>41.55</v>
      </c>
      <c r="L7" s="160">
        <v>348.21</v>
      </c>
      <c r="M7" s="226">
        <v>0.06</v>
      </c>
      <c r="N7" s="19">
        <v>0.3</v>
      </c>
      <c r="O7" s="20">
        <v>2.97</v>
      </c>
      <c r="P7" s="20">
        <v>80</v>
      </c>
      <c r="Q7" s="46">
        <v>0.69</v>
      </c>
      <c r="R7" s="226">
        <v>154.13</v>
      </c>
      <c r="S7" s="20">
        <v>247.6</v>
      </c>
      <c r="T7" s="20">
        <v>32.81</v>
      </c>
      <c r="U7" s="20">
        <v>1.4</v>
      </c>
      <c r="V7" s="20">
        <v>165.28</v>
      </c>
      <c r="W7" s="20">
        <v>7.1300000000000001E-3</v>
      </c>
      <c r="X7" s="20">
        <v>3.2000000000000001E-2</v>
      </c>
      <c r="Y7" s="46">
        <v>0.03</v>
      </c>
    </row>
    <row r="8" spans="2:26" s="36" customFormat="1" ht="26.45" customHeight="1" x14ac:dyDescent="0.25">
      <c r="B8" s="463"/>
      <c r="C8" s="109"/>
      <c r="D8" s="118">
        <v>116</v>
      </c>
      <c r="E8" s="87" t="s">
        <v>57</v>
      </c>
      <c r="F8" s="106" t="s">
        <v>82</v>
      </c>
      <c r="G8" s="109">
        <v>200</v>
      </c>
      <c r="H8" s="109"/>
      <c r="I8" s="19">
        <v>3.2</v>
      </c>
      <c r="J8" s="20">
        <v>3.2</v>
      </c>
      <c r="K8" s="21">
        <v>14.6</v>
      </c>
      <c r="L8" s="235">
        <v>100.8</v>
      </c>
      <c r="M8" s="226">
        <v>6.5</v>
      </c>
      <c r="N8" s="20">
        <v>0.32</v>
      </c>
      <c r="O8" s="20">
        <v>1.08</v>
      </c>
      <c r="P8" s="20">
        <v>40</v>
      </c>
      <c r="Q8" s="46">
        <v>0.1</v>
      </c>
      <c r="R8" s="226">
        <v>178.44</v>
      </c>
      <c r="S8" s="20">
        <v>136.9</v>
      </c>
      <c r="T8" s="20">
        <v>25.2</v>
      </c>
      <c r="U8" s="20">
        <v>0.42</v>
      </c>
      <c r="V8" s="20">
        <v>319.2</v>
      </c>
      <c r="W8" s="20">
        <v>1.6E-2</v>
      </c>
      <c r="X8" s="20">
        <v>4.0000000000000001E-3</v>
      </c>
      <c r="Y8" s="46">
        <v>0.04</v>
      </c>
    </row>
    <row r="9" spans="2:26" s="36" customFormat="1" ht="26.45" customHeight="1" x14ac:dyDescent="0.25">
      <c r="B9" s="463"/>
      <c r="C9" s="109"/>
      <c r="D9" s="366">
        <v>121</v>
      </c>
      <c r="E9" s="87" t="s">
        <v>13</v>
      </c>
      <c r="F9" s="127" t="s">
        <v>46</v>
      </c>
      <c r="G9" s="485">
        <v>30</v>
      </c>
      <c r="H9" s="109"/>
      <c r="I9" s="19">
        <v>2.16</v>
      </c>
      <c r="J9" s="20">
        <v>0.81</v>
      </c>
      <c r="K9" s="21">
        <v>14.73</v>
      </c>
      <c r="L9" s="160">
        <v>75.66</v>
      </c>
      <c r="M9" s="226">
        <v>0.04</v>
      </c>
      <c r="N9" s="19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6" s="36" customFormat="1" ht="30" customHeight="1" x14ac:dyDescent="0.25">
      <c r="B10" s="463"/>
      <c r="C10" s="109"/>
      <c r="D10" s="118">
        <v>120</v>
      </c>
      <c r="E10" s="87" t="s">
        <v>14</v>
      </c>
      <c r="F10" s="106" t="s">
        <v>43</v>
      </c>
      <c r="G10" s="109">
        <v>20</v>
      </c>
      <c r="H10" s="109"/>
      <c r="I10" s="19">
        <v>1.1399999999999999</v>
      </c>
      <c r="J10" s="20">
        <v>0.22</v>
      </c>
      <c r="K10" s="21">
        <v>7.44</v>
      </c>
      <c r="L10" s="353">
        <v>36.26</v>
      </c>
      <c r="M10" s="226">
        <v>0.02</v>
      </c>
      <c r="N10" s="20">
        <v>2.4E-2</v>
      </c>
      <c r="O10" s="20">
        <v>0.08</v>
      </c>
      <c r="P10" s="20">
        <v>0</v>
      </c>
      <c r="Q10" s="46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36" customFormat="1" ht="26.45" customHeight="1" x14ac:dyDescent="0.25">
      <c r="B11" s="463"/>
      <c r="C11" s="109"/>
      <c r="D11" s="366"/>
      <c r="E11" s="87"/>
      <c r="F11" s="125" t="s">
        <v>20</v>
      </c>
      <c r="G11" s="220">
        <f>SUM(G6:G10)</f>
        <v>550</v>
      </c>
      <c r="H11" s="293"/>
      <c r="I11" s="19">
        <f t="shared" ref="I11:Y11" si="0">SUM(I6:I10)</f>
        <v>28.68</v>
      </c>
      <c r="J11" s="20">
        <f t="shared" si="0"/>
        <v>14.900000000000002</v>
      </c>
      <c r="K11" s="21">
        <f t="shared" si="0"/>
        <v>85.82</v>
      </c>
      <c r="L11" s="354">
        <f t="shared" si="0"/>
        <v>598.92999999999995</v>
      </c>
      <c r="M11" s="226">
        <f t="shared" si="0"/>
        <v>6.68</v>
      </c>
      <c r="N11" s="20">
        <f t="shared" si="0"/>
        <v>0.68399999999999994</v>
      </c>
      <c r="O11" s="20">
        <f t="shared" si="0"/>
        <v>42.129999999999995</v>
      </c>
      <c r="P11" s="20">
        <f t="shared" si="0"/>
        <v>130</v>
      </c>
      <c r="Q11" s="46">
        <f t="shared" si="0"/>
        <v>0.78999999999999992</v>
      </c>
      <c r="R11" s="226">
        <f t="shared" si="0"/>
        <v>381.87</v>
      </c>
      <c r="S11" s="20">
        <f t="shared" si="0"/>
        <v>450.1</v>
      </c>
      <c r="T11" s="20">
        <f t="shared" si="0"/>
        <v>87.110000000000014</v>
      </c>
      <c r="U11" s="20">
        <f t="shared" si="0"/>
        <v>2.83</v>
      </c>
      <c r="V11" s="20">
        <f t="shared" si="0"/>
        <v>740.58</v>
      </c>
      <c r="W11" s="20">
        <f t="shared" si="0"/>
        <v>2.5430000000000001E-2</v>
      </c>
      <c r="X11" s="20">
        <f t="shared" si="0"/>
        <v>3.8100000000000009E-2</v>
      </c>
      <c r="Y11" s="46">
        <f t="shared" si="0"/>
        <v>0.23200000000000001</v>
      </c>
    </row>
    <row r="12" spans="2:26" s="36" customFormat="1" ht="26.45" customHeight="1" thickBot="1" x14ac:dyDescent="0.3">
      <c r="B12" s="463"/>
      <c r="C12" s="114"/>
      <c r="D12" s="219"/>
      <c r="E12" s="174"/>
      <c r="F12" s="126" t="s">
        <v>21</v>
      </c>
      <c r="G12" s="112"/>
      <c r="H12" s="115"/>
      <c r="I12" s="175"/>
      <c r="J12" s="121"/>
      <c r="K12" s="187"/>
      <c r="L12" s="236">
        <f>L11/27.2</f>
        <v>22.019485294117647</v>
      </c>
      <c r="M12" s="204"/>
      <c r="N12" s="121"/>
      <c r="O12" s="121"/>
      <c r="P12" s="121"/>
      <c r="Q12" s="122"/>
      <c r="R12" s="204"/>
      <c r="S12" s="121"/>
      <c r="T12" s="121"/>
      <c r="U12" s="121"/>
      <c r="V12" s="121"/>
      <c r="W12" s="121"/>
      <c r="X12" s="121"/>
      <c r="Y12" s="122"/>
    </row>
    <row r="13" spans="2:26" s="16" customFormat="1" ht="26.45" customHeight="1" x14ac:dyDescent="0.25">
      <c r="B13" s="530" t="s">
        <v>6</v>
      </c>
      <c r="C13" s="658"/>
      <c r="D13" s="569">
        <v>135</v>
      </c>
      <c r="E13" s="123" t="s">
        <v>19</v>
      </c>
      <c r="F13" s="707" t="s">
        <v>160</v>
      </c>
      <c r="G13" s="123">
        <v>100</v>
      </c>
      <c r="H13" s="708"/>
      <c r="I13" s="226">
        <v>2</v>
      </c>
      <c r="J13" s="20">
        <v>9</v>
      </c>
      <c r="K13" s="46">
        <v>8.6</v>
      </c>
      <c r="L13" s="160">
        <v>122</v>
      </c>
      <c r="M13" s="226">
        <v>0.02</v>
      </c>
      <c r="N13" s="19">
        <v>0.05</v>
      </c>
      <c r="O13" s="20">
        <v>7</v>
      </c>
      <c r="P13" s="20">
        <v>150</v>
      </c>
      <c r="Q13" s="21">
        <v>0</v>
      </c>
      <c r="R13" s="226">
        <v>41</v>
      </c>
      <c r="S13" s="20">
        <v>67</v>
      </c>
      <c r="T13" s="20">
        <v>35</v>
      </c>
      <c r="U13" s="20">
        <v>7</v>
      </c>
      <c r="V13" s="49">
        <v>315</v>
      </c>
      <c r="W13" s="49">
        <v>0</v>
      </c>
      <c r="X13" s="49">
        <v>0</v>
      </c>
      <c r="Y13" s="46">
        <v>0</v>
      </c>
    </row>
    <row r="14" spans="2:26" s="16" customFormat="1" ht="26.45" customHeight="1" x14ac:dyDescent="0.25">
      <c r="B14" s="532"/>
      <c r="C14" s="108"/>
      <c r="D14" s="118">
        <v>30</v>
      </c>
      <c r="E14" s="109" t="s">
        <v>8</v>
      </c>
      <c r="F14" s="507" t="s">
        <v>15</v>
      </c>
      <c r="G14" s="190">
        <v>250</v>
      </c>
      <c r="H14" s="109"/>
      <c r="I14" s="75">
        <v>7.5</v>
      </c>
      <c r="J14" s="13">
        <v>7.85</v>
      </c>
      <c r="K14" s="23">
        <v>8.9</v>
      </c>
      <c r="L14" s="111">
        <v>137.16999999999999</v>
      </c>
      <c r="M14" s="75">
        <v>7.0000000000000007E-2</v>
      </c>
      <c r="N14" s="75">
        <v>6.4000000000000001E-2</v>
      </c>
      <c r="O14" s="13">
        <v>12.4</v>
      </c>
      <c r="P14" s="13">
        <v>96.8</v>
      </c>
      <c r="Q14" s="23">
        <v>6.0000000000000001E-3</v>
      </c>
      <c r="R14" s="200">
        <v>46.37</v>
      </c>
      <c r="S14" s="13">
        <v>99.5</v>
      </c>
      <c r="T14" s="13">
        <v>26.5</v>
      </c>
      <c r="U14" s="13">
        <v>1.5</v>
      </c>
      <c r="V14" s="13">
        <v>0.26</v>
      </c>
      <c r="W14" s="13">
        <v>5.0000000000000001E-3</v>
      </c>
      <c r="X14" s="13">
        <v>0</v>
      </c>
      <c r="Y14" s="43">
        <v>2.5999999999999999E-2</v>
      </c>
    </row>
    <row r="15" spans="2:26" s="36" customFormat="1" ht="35.25" customHeight="1" x14ac:dyDescent="0.25">
      <c r="B15" s="562"/>
      <c r="C15" s="625" t="s">
        <v>67</v>
      </c>
      <c r="D15" s="128">
        <v>182</v>
      </c>
      <c r="E15" s="133" t="s">
        <v>9</v>
      </c>
      <c r="F15" s="568" t="s">
        <v>156</v>
      </c>
      <c r="G15" s="479">
        <v>100</v>
      </c>
      <c r="H15" s="151"/>
      <c r="I15" s="504">
        <v>20.68</v>
      </c>
      <c r="J15" s="336">
        <v>5.93</v>
      </c>
      <c r="K15" s="375">
        <v>3.21</v>
      </c>
      <c r="L15" s="299">
        <v>147.82</v>
      </c>
      <c r="M15" s="504">
        <v>0.11</v>
      </c>
      <c r="N15" s="504">
        <v>0.14000000000000001</v>
      </c>
      <c r="O15" s="336">
        <v>1.49</v>
      </c>
      <c r="P15" s="336">
        <v>40</v>
      </c>
      <c r="Q15" s="375">
        <v>0.35</v>
      </c>
      <c r="R15" s="335">
        <v>139.72</v>
      </c>
      <c r="S15" s="336">
        <v>272.8</v>
      </c>
      <c r="T15" s="336">
        <v>62.4</v>
      </c>
      <c r="U15" s="336">
        <v>1.07</v>
      </c>
      <c r="V15" s="336">
        <v>449.59</v>
      </c>
      <c r="W15" s="336">
        <v>0.154</v>
      </c>
      <c r="X15" s="336">
        <v>1.6E-2</v>
      </c>
      <c r="Y15" s="61">
        <v>0.72</v>
      </c>
    </row>
    <row r="16" spans="2:26" s="36" customFormat="1" ht="26.45" customHeight="1" x14ac:dyDescent="0.25">
      <c r="B16" s="562"/>
      <c r="C16" s="625" t="s">
        <v>67</v>
      </c>
      <c r="D16" s="128">
        <v>50</v>
      </c>
      <c r="E16" s="151" t="s">
        <v>58</v>
      </c>
      <c r="F16" s="590" t="s">
        <v>84</v>
      </c>
      <c r="G16" s="151">
        <v>180</v>
      </c>
      <c r="H16" s="151"/>
      <c r="I16" s="500">
        <v>3.96</v>
      </c>
      <c r="J16" s="501">
        <v>9.36</v>
      </c>
      <c r="K16" s="502">
        <v>26.82</v>
      </c>
      <c r="L16" s="503">
        <v>207.72</v>
      </c>
      <c r="M16" s="504">
        <v>0.16</v>
      </c>
      <c r="N16" s="504">
        <v>0.14000000000000001</v>
      </c>
      <c r="O16" s="336">
        <v>21.78</v>
      </c>
      <c r="P16" s="336">
        <v>25.92</v>
      </c>
      <c r="Q16" s="375">
        <v>0.18</v>
      </c>
      <c r="R16" s="335">
        <v>43.63</v>
      </c>
      <c r="S16" s="336">
        <v>102.6</v>
      </c>
      <c r="T16" s="336">
        <v>33.35</v>
      </c>
      <c r="U16" s="336">
        <v>1.36</v>
      </c>
      <c r="V16" s="336">
        <v>841.68</v>
      </c>
      <c r="W16" s="336">
        <v>8.9999999999999993E-3</v>
      </c>
      <c r="X16" s="336">
        <v>2E-3</v>
      </c>
      <c r="Y16" s="337">
        <v>0.05</v>
      </c>
    </row>
    <row r="17" spans="2:25" s="36" customFormat="1" ht="26.45" customHeight="1" x14ac:dyDescent="0.25">
      <c r="B17" s="562"/>
      <c r="C17" s="624" t="s">
        <v>69</v>
      </c>
      <c r="D17" s="497">
        <v>51</v>
      </c>
      <c r="E17" s="152" t="s">
        <v>58</v>
      </c>
      <c r="F17" s="388" t="s">
        <v>136</v>
      </c>
      <c r="G17" s="152">
        <v>180</v>
      </c>
      <c r="H17" s="152"/>
      <c r="I17" s="365">
        <v>3.96</v>
      </c>
      <c r="J17" s="363">
        <v>4.68</v>
      </c>
      <c r="K17" s="364">
        <v>30.78</v>
      </c>
      <c r="L17" s="506">
        <v>181.62</v>
      </c>
      <c r="M17" s="505">
        <v>0.18</v>
      </c>
      <c r="N17" s="505">
        <v>0.11</v>
      </c>
      <c r="O17" s="363">
        <v>25.2</v>
      </c>
      <c r="P17" s="363">
        <v>0</v>
      </c>
      <c r="Q17" s="364">
        <v>0</v>
      </c>
      <c r="R17" s="365">
        <v>16.809999999999999</v>
      </c>
      <c r="S17" s="363">
        <v>94.36</v>
      </c>
      <c r="T17" s="363">
        <v>35.24</v>
      </c>
      <c r="U17" s="363">
        <v>1.58</v>
      </c>
      <c r="V17" s="363">
        <v>971.28</v>
      </c>
      <c r="W17" s="363">
        <v>8.9999999999999993E-3</v>
      </c>
      <c r="X17" s="363">
        <v>6.9999999999999999E-4</v>
      </c>
      <c r="Y17" s="363">
        <v>5.3999999999999999E-2</v>
      </c>
    </row>
    <row r="18" spans="2:25" s="16" customFormat="1" ht="33.75" customHeight="1" x14ac:dyDescent="0.25">
      <c r="B18" s="533"/>
      <c r="C18" s="108"/>
      <c r="D18" s="118">
        <v>107</v>
      </c>
      <c r="E18" s="109" t="s">
        <v>17</v>
      </c>
      <c r="F18" s="507" t="s">
        <v>85</v>
      </c>
      <c r="G18" s="190">
        <v>200</v>
      </c>
      <c r="H18" s="109"/>
      <c r="I18" s="17">
        <v>0</v>
      </c>
      <c r="J18" s="15">
        <v>0</v>
      </c>
      <c r="K18" s="18">
        <v>19.600000000000001</v>
      </c>
      <c r="L18" s="157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199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41">
        <v>0</v>
      </c>
    </row>
    <row r="19" spans="2:25" s="16" customFormat="1" ht="26.45" customHeight="1" x14ac:dyDescent="0.25">
      <c r="B19" s="533"/>
      <c r="C19" s="108"/>
      <c r="D19" s="366">
        <v>119</v>
      </c>
      <c r="E19" s="104" t="s">
        <v>13</v>
      </c>
      <c r="F19" s="105" t="s">
        <v>50</v>
      </c>
      <c r="G19" s="104">
        <v>45</v>
      </c>
      <c r="H19" s="108"/>
      <c r="I19" s="17">
        <v>3.19</v>
      </c>
      <c r="J19" s="15">
        <v>0.31</v>
      </c>
      <c r="K19" s="18">
        <v>19.89</v>
      </c>
      <c r="L19" s="157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199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45" customHeight="1" x14ac:dyDescent="0.25">
      <c r="B20" s="533"/>
      <c r="C20" s="108"/>
      <c r="D20" s="118">
        <v>120</v>
      </c>
      <c r="E20" s="104" t="s">
        <v>14</v>
      </c>
      <c r="F20" s="105" t="s">
        <v>43</v>
      </c>
      <c r="G20" s="104">
        <v>30</v>
      </c>
      <c r="H20" s="108"/>
      <c r="I20" s="17">
        <v>1.71</v>
      </c>
      <c r="J20" s="15">
        <v>0.33</v>
      </c>
      <c r="K20" s="18">
        <v>11.16</v>
      </c>
      <c r="L20" s="157">
        <v>54.39</v>
      </c>
      <c r="M20" s="17">
        <v>0.02</v>
      </c>
      <c r="N20" s="17">
        <v>0.03</v>
      </c>
      <c r="O20" s="15">
        <v>0.1</v>
      </c>
      <c r="P20" s="15">
        <v>0</v>
      </c>
      <c r="Q20" s="18">
        <v>0</v>
      </c>
      <c r="R20" s="199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41">
        <v>0.02</v>
      </c>
    </row>
    <row r="21" spans="2:25" s="16" customFormat="1" ht="26.45" customHeight="1" x14ac:dyDescent="0.25">
      <c r="B21" s="533"/>
      <c r="C21" s="625" t="s">
        <v>67</v>
      </c>
      <c r="D21" s="133"/>
      <c r="E21" s="151"/>
      <c r="F21" s="142" t="s">
        <v>20</v>
      </c>
      <c r="G21" s="197">
        <f>G13+G14+G15+G16+G18+G19+G20</f>
        <v>905</v>
      </c>
      <c r="H21" s="292"/>
      <c r="I21" s="323">
        <f t="shared" ref="I21:Y21" si="1">I13+I14+I15+I16+I18+I19+I20</f>
        <v>39.04</v>
      </c>
      <c r="J21" s="91">
        <f t="shared" si="1"/>
        <v>32.78</v>
      </c>
      <c r="K21" s="509">
        <f t="shared" si="1"/>
        <v>98.179999999999993</v>
      </c>
      <c r="L21" s="510">
        <f t="shared" si="1"/>
        <v>855.09999999999991</v>
      </c>
      <c r="M21" s="59">
        <f t="shared" si="1"/>
        <v>0.45</v>
      </c>
      <c r="N21" s="59">
        <f t="shared" si="1"/>
        <v>0.46400000000000008</v>
      </c>
      <c r="O21" s="60">
        <f t="shared" si="1"/>
        <v>50.77</v>
      </c>
      <c r="P21" s="60">
        <f t="shared" si="1"/>
        <v>328.72</v>
      </c>
      <c r="Q21" s="385">
        <f t="shared" si="1"/>
        <v>0.53600000000000003</v>
      </c>
      <c r="R21" s="248">
        <f t="shared" si="1"/>
        <v>295.87</v>
      </c>
      <c r="S21" s="60">
        <f t="shared" si="1"/>
        <v>670</v>
      </c>
      <c r="T21" s="60">
        <f t="shared" si="1"/>
        <v>196.75</v>
      </c>
      <c r="U21" s="60">
        <f t="shared" si="1"/>
        <v>12.76</v>
      </c>
      <c r="V21" s="60">
        <f t="shared" si="1"/>
        <v>2006.2499999999995</v>
      </c>
      <c r="W21" s="60">
        <f t="shared" si="1"/>
        <v>0.17250000000000001</v>
      </c>
      <c r="X21" s="60">
        <f t="shared" si="1"/>
        <v>2.35E-2</v>
      </c>
      <c r="Y21" s="61">
        <f t="shared" si="1"/>
        <v>0.81600000000000006</v>
      </c>
    </row>
    <row r="22" spans="2:25" s="16" customFormat="1" ht="26.45" customHeight="1" x14ac:dyDescent="0.25">
      <c r="B22" s="533"/>
      <c r="C22" s="624" t="s">
        <v>69</v>
      </c>
      <c r="D22" s="134"/>
      <c r="E22" s="152"/>
      <c r="F22" s="143" t="s">
        <v>20</v>
      </c>
      <c r="G22" s="198">
        <f>G13+G14+G15+G17+G18+G19+G20</f>
        <v>905</v>
      </c>
      <c r="H22" s="291"/>
      <c r="I22" s="324">
        <f t="shared" ref="I22:Y22" si="2">I13+I14+I15+I17+I18+I19+I20</f>
        <v>39.04</v>
      </c>
      <c r="J22" s="308">
        <f t="shared" si="2"/>
        <v>28.099999999999998</v>
      </c>
      <c r="K22" s="511">
        <f t="shared" si="2"/>
        <v>102.14</v>
      </c>
      <c r="L22" s="512">
        <f t="shared" si="2"/>
        <v>828.99999999999989</v>
      </c>
      <c r="M22" s="462">
        <f t="shared" si="2"/>
        <v>0.47000000000000003</v>
      </c>
      <c r="N22" s="462">
        <f t="shared" si="2"/>
        <v>0.43400000000000005</v>
      </c>
      <c r="O22" s="65">
        <f t="shared" si="2"/>
        <v>54.19</v>
      </c>
      <c r="P22" s="65">
        <f t="shared" si="2"/>
        <v>302.8</v>
      </c>
      <c r="Q22" s="384">
        <f t="shared" si="2"/>
        <v>0.35599999999999998</v>
      </c>
      <c r="R22" s="201">
        <f t="shared" si="2"/>
        <v>269.05</v>
      </c>
      <c r="S22" s="65">
        <f t="shared" si="2"/>
        <v>661.76</v>
      </c>
      <c r="T22" s="65">
        <f t="shared" si="2"/>
        <v>198.64000000000001</v>
      </c>
      <c r="U22" s="65">
        <f t="shared" si="2"/>
        <v>12.98</v>
      </c>
      <c r="V22" s="65">
        <f t="shared" si="2"/>
        <v>2135.85</v>
      </c>
      <c r="W22" s="65">
        <f t="shared" si="2"/>
        <v>0.17250000000000001</v>
      </c>
      <c r="X22" s="65">
        <f t="shared" si="2"/>
        <v>2.2199999999999998E-2</v>
      </c>
      <c r="Y22" s="93">
        <f t="shared" si="2"/>
        <v>0.82000000000000006</v>
      </c>
    </row>
    <row r="23" spans="2:25" s="36" customFormat="1" ht="26.45" customHeight="1" x14ac:dyDescent="0.25">
      <c r="B23" s="562"/>
      <c r="C23" s="625" t="s">
        <v>67</v>
      </c>
      <c r="D23" s="133"/>
      <c r="E23" s="151"/>
      <c r="F23" s="144" t="s">
        <v>21</v>
      </c>
      <c r="G23" s="344"/>
      <c r="H23" s="197"/>
      <c r="I23" s="395"/>
      <c r="J23" s="396"/>
      <c r="K23" s="397"/>
      <c r="L23" s="496">
        <f>L21/27.2</f>
        <v>31.437499999999996</v>
      </c>
      <c r="M23" s="52"/>
      <c r="N23" s="22"/>
      <c r="O23" s="22"/>
      <c r="P23" s="22"/>
      <c r="Q23" s="94"/>
      <c r="R23" s="169"/>
      <c r="S23" s="22"/>
      <c r="T23" s="22"/>
      <c r="U23" s="22"/>
      <c r="V23" s="22"/>
      <c r="W23" s="22"/>
      <c r="X23" s="22"/>
      <c r="Y23" s="62"/>
    </row>
    <row r="24" spans="2:25" s="36" customFormat="1" ht="26.45" customHeight="1" thickBot="1" x14ac:dyDescent="0.3">
      <c r="B24" s="566"/>
      <c r="C24" s="626" t="s">
        <v>69</v>
      </c>
      <c r="D24" s="135"/>
      <c r="E24" s="154"/>
      <c r="F24" s="145" t="s">
        <v>21</v>
      </c>
      <c r="G24" s="154"/>
      <c r="H24" s="154"/>
      <c r="I24" s="491"/>
      <c r="J24" s="347"/>
      <c r="K24" s="412"/>
      <c r="L24" s="493">
        <f>L22/27.2</f>
        <v>30.477941176470583</v>
      </c>
      <c r="M24" s="491"/>
      <c r="N24" s="347"/>
      <c r="O24" s="347"/>
      <c r="P24" s="347"/>
      <c r="Q24" s="412"/>
      <c r="R24" s="346"/>
      <c r="S24" s="347"/>
      <c r="T24" s="347"/>
      <c r="U24" s="347"/>
      <c r="V24" s="347"/>
      <c r="W24" s="347"/>
      <c r="X24" s="347"/>
      <c r="Y24" s="348"/>
    </row>
    <row r="25" spans="2:25" x14ac:dyDescent="0.25">
      <c r="B25" s="2"/>
      <c r="D25" s="179"/>
      <c r="E25" s="28"/>
      <c r="F25" s="28"/>
      <c r="G25" s="28"/>
      <c r="H25" s="180"/>
      <c r="I25" s="181"/>
      <c r="J25" s="180"/>
      <c r="K25" s="28"/>
      <c r="L25" s="182"/>
      <c r="M25" s="28"/>
      <c r="N25" s="28"/>
      <c r="O25" s="28"/>
      <c r="P25" s="183"/>
      <c r="Q25" s="183"/>
      <c r="R25" s="183"/>
      <c r="S25" s="183"/>
      <c r="T25" s="183"/>
    </row>
    <row r="26" spans="2:25" ht="18.75" x14ac:dyDescent="0.25">
      <c r="B26" s="307"/>
      <c r="C26" s="633"/>
      <c r="D26" s="228"/>
      <c r="E26" s="180"/>
      <c r="F26" s="229"/>
      <c r="G26" s="26"/>
      <c r="H26" s="11"/>
      <c r="I26" s="9"/>
      <c r="J26" s="11"/>
      <c r="K26" s="11"/>
    </row>
    <row r="27" spans="2:25" ht="18.75" x14ac:dyDescent="0.25">
      <c r="B27" s="307"/>
      <c r="C27" s="633"/>
      <c r="D27" s="228"/>
      <c r="E27" s="228"/>
      <c r="F27" s="229"/>
      <c r="G27" s="26"/>
      <c r="H27" s="11"/>
      <c r="I27" s="11"/>
      <c r="J27" s="11"/>
      <c r="K27" s="11"/>
    </row>
    <row r="28" spans="2:25" ht="18.75" x14ac:dyDescent="0.25">
      <c r="B28" s="228"/>
      <c r="C28" s="634"/>
      <c r="D28" s="231"/>
      <c r="E28" s="228"/>
      <c r="F28" s="229"/>
      <c r="G28" s="26"/>
      <c r="H28" s="11"/>
      <c r="I28" s="11"/>
      <c r="J28" s="11"/>
      <c r="K28" s="11"/>
    </row>
    <row r="29" spans="2:25" ht="18.75" x14ac:dyDescent="0.25">
      <c r="B29" s="228"/>
      <c r="C29" s="634"/>
      <c r="D29" s="231"/>
      <c r="E29" s="228"/>
      <c r="F29" s="229"/>
      <c r="G29" s="26"/>
      <c r="H29" s="11"/>
      <c r="I29" s="11"/>
      <c r="J29" s="11"/>
      <c r="K29" s="11"/>
    </row>
    <row r="30" spans="2:25" ht="18.75" x14ac:dyDescent="0.25">
      <c r="B30" s="552" t="s">
        <v>59</v>
      </c>
      <c r="C30" s="627"/>
      <c r="D30" s="554"/>
      <c r="E30" s="433"/>
      <c r="F30" s="25"/>
      <c r="G30" s="26"/>
      <c r="H30" s="11"/>
      <c r="I30" s="11"/>
      <c r="J30" s="11"/>
      <c r="K30" s="11"/>
    </row>
    <row r="31" spans="2:25" ht="15.75" x14ac:dyDescent="0.25">
      <c r="B31" s="555" t="s">
        <v>60</v>
      </c>
      <c r="C31" s="628"/>
      <c r="D31" s="557"/>
      <c r="E31" s="434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</sheetData>
  <mergeCells count="10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I4:K4"/>
  </mergeCells>
  <pageMargins left="0.7" right="0.7" top="0.75" bottom="0.75" header="0.3" footer="0.3"/>
  <pageSetup paperSize="9" scale="3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L16" sqref="L16"/>
    </sheetView>
  </sheetViews>
  <sheetFormatPr defaultRowHeight="15" x14ac:dyDescent="0.25"/>
  <cols>
    <col min="2" max="2" width="16.85546875" customWidth="1"/>
    <col min="3" max="3" width="15.7109375" style="5" customWidth="1"/>
    <col min="4" max="4" width="24" style="5" customWidth="1"/>
    <col min="5" max="5" width="24.42578125" style="5" customWidth="1"/>
    <col min="6" max="6" width="65.7109375" customWidth="1"/>
    <col min="7" max="7" width="18.5703125" customWidth="1"/>
    <col min="8" max="8" width="15.7109375" customWidth="1"/>
    <col min="10" max="10" width="11.28515625" customWidth="1"/>
    <col min="11" max="11" width="16" customWidth="1"/>
    <col min="12" max="12" width="24.28515625" customWidth="1"/>
    <col min="13" max="13" width="18.42578125" customWidth="1"/>
    <col min="17" max="17" width="9.85546875" customWidth="1"/>
    <col min="24" max="24" width="11.140625" bestFit="1" customWidth="1"/>
  </cols>
  <sheetData>
    <row r="2" spans="2:25" ht="23.25" x14ac:dyDescent="0.35">
      <c r="B2" s="520" t="s">
        <v>1</v>
      </c>
      <c r="C2" s="520"/>
      <c r="D2" s="521"/>
      <c r="E2" s="520" t="s">
        <v>3</v>
      </c>
      <c r="F2" s="520"/>
      <c r="G2" s="522" t="s">
        <v>2</v>
      </c>
      <c r="H2" s="521">
        <v>14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194"/>
      <c r="E3" s="194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26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21" t="s">
        <v>23</v>
      </c>
      <c r="N4" s="922"/>
      <c r="O4" s="950"/>
      <c r="P4" s="950"/>
      <c r="Q4" s="950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46.5" thickBot="1" x14ac:dyDescent="0.3">
      <c r="B5" s="925"/>
      <c r="C5" s="925"/>
      <c r="D5" s="925"/>
      <c r="E5" s="925"/>
      <c r="F5" s="925"/>
      <c r="G5" s="925"/>
      <c r="H5" s="925"/>
      <c r="I5" s="443" t="s">
        <v>26</v>
      </c>
      <c r="J5" s="373" t="s">
        <v>27</v>
      </c>
      <c r="K5" s="519" t="s">
        <v>28</v>
      </c>
      <c r="L5" s="928"/>
      <c r="M5" s="394" t="s">
        <v>29</v>
      </c>
      <c r="N5" s="443" t="s">
        <v>98</v>
      </c>
      <c r="O5" s="373" t="s">
        <v>30</v>
      </c>
      <c r="P5" s="549" t="s">
        <v>99</v>
      </c>
      <c r="Q5" s="519" t="s">
        <v>100</v>
      </c>
      <c r="R5" s="452" t="s">
        <v>31</v>
      </c>
      <c r="S5" s="373" t="s">
        <v>32</v>
      </c>
      <c r="T5" s="452" t="s">
        <v>33</v>
      </c>
      <c r="U5" s="373" t="s">
        <v>34</v>
      </c>
      <c r="V5" s="392" t="s">
        <v>101</v>
      </c>
      <c r="W5" s="394" t="s">
        <v>102</v>
      </c>
      <c r="X5" s="394" t="s">
        <v>103</v>
      </c>
      <c r="Y5" s="209" t="s">
        <v>104</v>
      </c>
    </row>
    <row r="6" spans="2:25" s="16" customFormat="1" ht="26.45" customHeight="1" x14ac:dyDescent="0.25">
      <c r="B6" s="532" t="s">
        <v>5</v>
      </c>
      <c r="C6" s="123"/>
      <c r="D6" s="123">
        <v>1</v>
      </c>
      <c r="E6" s="137" t="s">
        <v>19</v>
      </c>
      <c r="F6" s="303" t="s">
        <v>11</v>
      </c>
      <c r="G6" s="451">
        <v>20</v>
      </c>
      <c r="H6" s="137"/>
      <c r="I6" s="278">
        <v>4.88</v>
      </c>
      <c r="J6" s="49">
        <v>4.72</v>
      </c>
      <c r="K6" s="50">
        <v>0</v>
      </c>
      <c r="L6" s="453">
        <v>62</v>
      </c>
      <c r="M6" s="508">
        <v>0</v>
      </c>
      <c r="N6" s="280">
        <v>0.06</v>
      </c>
      <c r="O6" s="49">
        <v>0.32</v>
      </c>
      <c r="P6" s="49">
        <v>57.6</v>
      </c>
      <c r="Q6" s="50">
        <v>0.2</v>
      </c>
      <c r="R6" s="278">
        <v>200</v>
      </c>
      <c r="S6" s="49">
        <v>108.8</v>
      </c>
      <c r="T6" s="49">
        <v>9.4</v>
      </c>
      <c r="U6" s="49">
        <v>0.12</v>
      </c>
      <c r="V6" s="49">
        <v>17.600000000000001</v>
      </c>
      <c r="W6" s="49">
        <v>0</v>
      </c>
      <c r="X6" s="49">
        <v>0</v>
      </c>
      <c r="Y6" s="50">
        <v>0</v>
      </c>
    </row>
    <row r="7" spans="2:25" s="16" customFormat="1" ht="26.45" customHeight="1" x14ac:dyDescent="0.25">
      <c r="B7" s="532"/>
      <c r="C7" s="463"/>
      <c r="D7" s="109">
        <v>295</v>
      </c>
      <c r="E7" s="87" t="s">
        <v>9</v>
      </c>
      <c r="F7" s="712" t="s">
        <v>151</v>
      </c>
      <c r="G7" s="485">
        <v>100</v>
      </c>
      <c r="H7" s="109"/>
      <c r="I7" s="226">
        <v>15.63</v>
      </c>
      <c r="J7" s="20">
        <v>16.23</v>
      </c>
      <c r="K7" s="46">
        <v>1.37</v>
      </c>
      <c r="L7" s="353">
        <v>215.21</v>
      </c>
      <c r="M7" s="160">
        <v>7.0000000000000007E-2</v>
      </c>
      <c r="N7" s="19">
        <v>0.12</v>
      </c>
      <c r="O7" s="20">
        <v>4.9400000000000004</v>
      </c>
      <c r="P7" s="20">
        <v>90</v>
      </c>
      <c r="Q7" s="21">
        <v>0.01</v>
      </c>
      <c r="R7" s="226">
        <v>24.49</v>
      </c>
      <c r="S7" s="20">
        <v>131.75</v>
      </c>
      <c r="T7" s="20">
        <v>18.79</v>
      </c>
      <c r="U7" s="20">
        <v>1.23</v>
      </c>
      <c r="V7" s="20">
        <v>204.88</v>
      </c>
      <c r="W7" s="20">
        <v>3.0000000000000001E-3</v>
      </c>
      <c r="X7" s="20">
        <v>1E-4</v>
      </c>
      <c r="Y7" s="46">
        <v>0.4</v>
      </c>
    </row>
    <row r="8" spans="2:25" s="36" customFormat="1" ht="26.45" customHeight="1" x14ac:dyDescent="0.25">
      <c r="B8" s="463"/>
      <c r="C8" s="130"/>
      <c r="D8" s="109">
        <v>54</v>
      </c>
      <c r="E8" s="87" t="s">
        <v>58</v>
      </c>
      <c r="F8" s="106" t="s">
        <v>95</v>
      </c>
      <c r="G8" s="118">
        <v>180</v>
      </c>
      <c r="H8" s="87"/>
      <c r="I8" s="226">
        <v>5.22</v>
      </c>
      <c r="J8" s="20">
        <v>4.68</v>
      </c>
      <c r="K8" s="46">
        <v>24.48</v>
      </c>
      <c r="L8" s="225">
        <v>161.1</v>
      </c>
      <c r="M8" s="160">
        <v>5.22</v>
      </c>
      <c r="N8" s="19">
        <v>0.09</v>
      </c>
      <c r="O8" s="20">
        <v>0</v>
      </c>
      <c r="P8" s="20">
        <v>23.4</v>
      </c>
      <c r="Q8" s="21">
        <v>0.09</v>
      </c>
      <c r="R8" s="226">
        <v>9.5</v>
      </c>
      <c r="S8" s="20">
        <v>131.85</v>
      </c>
      <c r="T8" s="20">
        <v>88.25</v>
      </c>
      <c r="U8" s="20">
        <v>2.95</v>
      </c>
      <c r="V8" s="20">
        <v>164.88</v>
      </c>
      <c r="W8" s="20">
        <v>2E-3</v>
      </c>
      <c r="X8" s="20">
        <v>2E-3</v>
      </c>
      <c r="Y8" s="46">
        <v>1.0999999999999999E-2</v>
      </c>
    </row>
    <row r="9" spans="2:25" s="36" customFormat="1" ht="39.75" customHeight="1" x14ac:dyDescent="0.25">
      <c r="B9" s="463"/>
      <c r="C9" s="130"/>
      <c r="D9" s="109">
        <v>98</v>
      </c>
      <c r="E9" s="137" t="s">
        <v>17</v>
      </c>
      <c r="F9" s="127" t="s">
        <v>16</v>
      </c>
      <c r="G9" s="742">
        <v>200</v>
      </c>
      <c r="H9" s="87"/>
      <c r="I9" s="226">
        <v>0.4</v>
      </c>
      <c r="J9" s="20">
        <v>0</v>
      </c>
      <c r="K9" s="46">
        <v>27</v>
      </c>
      <c r="L9" s="333">
        <v>110</v>
      </c>
      <c r="M9" s="160">
        <v>0.05</v>
      </c>
      <c r="N9" s="19">
        <v>0.02</v>
      </c>
      <c r="O9" s="20">
        <v>0</v>
      </c>
      <c r="P9" s="20">
        <v>0</v>
      </c>
      <c r="Q9" s="46">
        <v>0</v>
      </c>
      <c r="R9" s="226">
        <v>16.649999999999999</v>
      </c>
      <c r="S9" s="20">
        <v>98.1</v>
      </c>
      <c r="T9" s="20">
        <v>29.25</v>
      </c>
      <c r="U9" s="20">
        <v>1.26</v>
      </c>
      <c r="V9" s="20">
        <v>41.85</v>
      </c>
      <c r="W9" s="20">
        <v>2E-3</v>
      </c>
      <c r="X9" s="20">
        <v>3.0000000000000001E-3</v>
      </c>
      <c r="Y9" s="176">
        <v>0</v>
      </c>
    </row>
    <row r="10" spans="2:25" s="36" customFormat="1" ht="26.45" customHeight="1" x14ac:dyDescent="0.25">
      <c r="B10" s="463"/>
      <c r="C10" s="120"/>
      <c r="D10" s="178">
        <v>119</v>
      </c>
      <c r="E10" s="137" t="s">
        <v>13</v>
      </c>
      <c r="F10" s="106" t="s">
        <v>50</v>
      </c>
      <c r="G10" s="118">
        <v>30</v>
      </c>
      <c r="H10" s="575"/>
      <c r="I10" s="226">
        <v>2.13</v>
      </c>
      <c r="J10" s="20">
        <v>0.21</v>
      </c>
      <c r="K10" s="46">
        <v>13.26</v>
      </c>
      <c r="L10" s="333">
        <v>72</v>
      </c>
      <c r="M10" s="160">
        <v>0.03</v>
      </c>
      <c r="N10" s="19">
        <v>0.01</v>
      </c>
      <c r="O10" s="20">
        <v>0</v>
      </c>
      <c r="P10" s="20">
        <v>0</v>
      </c>
      <c r="Q10" s="46">
        <v>0</v>
      </c>
      <c r="R10" s="226">
        <v>11.1</v>
      </c>
      <c r="S10" s="20">
        <v>65.400000000000006</v>
      </c>
      <c r="T10" s="20">
        <v>19.5</v>
      </c>
      <c r="U10" s="20">
        <v>0.84</v>
      </c>
      <c r="V10" s="20">
        <v>27.9</v>
      </c>
      <c r="W10" s="20">
        <v>1E-3</v>
      </c>
      <c r="X10" s="20">
        <v>2E-3</v>
      </c>
      <c r="Y10" s="46">
        <v>0</v>
      </c>
    </row>
    <row r="11" spans="2:25" s="36" customFormat="1" ht="30" customHeight="1" x14ac:dyDescent="0.25">
      <c r="B11" s="463"/>
      <c r="C11" s="109"/>
      <c r="D11" s="109">
        <v>120</v>
      </c>
      <c r="E11" s="137" t="s">
        <v>14</v>
      </c>
      <c r="F11" s="106" t="s">
        <v>43</v>
      </c>
      <c r="G11" s="118">
        <v>20</v>
      </c>
      <c r="H11" s="575"/>
      <c r="I11" s="226">
        <v>1.1399999999999999</v>
      </c>
      <c r="J11" s="20">
        <v>0.22</v>
      </c>
      <c r="K11" s="46">
        <v>7.44</v>
      </c>
      <c r="L11" s="333">
        <v>36.26</v>
      </c>
      <c r="M11" s="160">
        <v>0.02</v>
      </c>
      <c r="N11" s="19">
        <v>2.4E-2</v>
      </c>
      <c r="O11" s="20">
        <v>0.08</v>
      </c>
      <c r="P11" s="20">
        <v>0</v>
      </c>
      <c r="Q11" s="46">
        <v>0</v>
      </c>
      <c r="R11" s="22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6" customFormat="1" ht="30" customHeight="1" x14ac:dyDescent="0.25">
      <c r="B12" s="463"/>
      <c r="C12" s="130"/>
      <c r="D12" s="109"/>
      <c r="E12" s="137"/>
      <c r="F12" s="125" t="s">
        <v>20</v>
      </c>
      <c r="G12" s="419">
        <f>G6+G7+G8+G9+G10+G11</f>
        <v>550</v>
      </c>
      <c r="H12" s="300"/>
      <c r="I12" s="327">
        <f t="shared" ref="I12:Y12" si="0">I6+I7+I8+I9+I10+I11</f>
        <v>29.4</v>
      </c>
      <c r="J12" s="77">
        <f t="shared" si="0"/>
        <v>26.06</v>
      </c>
      <c r="K12" s="221">
        <f t="shared" si="0"/>
        <v>73.55</v>
      </c>
      <c r="L12" s="419">
        <f t="shared" si="0"/>
        <v>656.57</v>
      </c>
      <c r="M12" s="220">
        <f t="shared" si="0"/>
        <v>5.39</v>
      </c>
      <c r="N12" s="548">
        <f t="shared" si="0"/>
        <v>0.32400000000000007</v>
      </c>
      <c r="O12" s="77">
        <f t="shared" si="0"/>
        <v>5.3400000000000007</v>
      </c>
      <c r="P12" s="77">
        <f t="shared" si="0"/>
        <v>171</v>
      </c>
      <c r="Q12" s="221">
        <f t="shared" si="0"/>
        <v>0.30000000000000004</v>
      </c>
      <c r="R12" s="327">
        <f t="shared" si="0"/>
        <v>268.54000000000002</v>
      </c>
      <c r="S12" s="77">
        <f t="shared" si="0"/>
        <v>559.9</v>
      </c>
      <c r="T12" s="77">
        <f t="shared" si="0"/>
        <v>173.39</v>
      </c>
      <c r="U12" s="77">
        <f t="shared" si="0"/>
        <v>6.86</v>
      </c>
      <c r="V12" s="77">
        <f t="shared" si="0"/>
        <v>530.61</v>
      </c>
      <c r="W12" s="77">
        <f t="shared" si="0"/>
        <v>0.01</v>
      </c>
      <c r="X12" s="77">
        <f t="shared" si="0"/>
        <v>9.1000000000000004E-3</v>
      </c>
      <c r="Y12" s="221">
        <f t="shared" si="0"/>
        <v>0.42300000000000004</v>
      </c>
    </row>
    <row r="13" spans="2:25" s="36" customFormat="1" ht="30" customHeight="1" thickBot="1" x14ac:dyDescent="0.3">
      <c r="B13" s="463"/>
      <c r="C13" s="130"/>
      <c r="D13" s="112"/>
      <c r="E13" s="139"/>
      <c r="F13" s="466" t="s">
        <v>21</v>
      </c>
      <c r="G13" s="464"/>
      <c r="H13" s="139"/>
      <c r="I13" s="171"/>
      <c r="J13" s="51"/>
      <c r="K13" s="96"/>
      <c r="L13" s="465">
        <f>L12/27.2</f>
        <v>24.138602941176472</v>
      </c>
      <c r="M13" s="112"/>
      <c r="N13" s="124"/>
      <c r="O13" s="51"/>
      <c r="P13" s="51"/>
      <c r="Q13" s="96"/>
      <c r="R13" s="171"/>
      <c r="S13" s="51"/>
      <c r="T13" s="51"/>
      <c r="U13" s="51"/>
      <c r="V13" s="51"/>
      <c r="W13" s="51"/>
      <c r="X13" s="51"/>
      <c r="Y13" s="96"/>
    </row>
    <row r="14" spans="2:25" s="16" customFormat="1" ht="43.5" customHeight="1" x14ac:dyDescent="0.25">
      <c r="B14" s="530" t="s">
        <v>6</v>
      </c>
      <c r="C14" s="193"/>
      <c r="D14" s="311">
        <v>137</v>
      </c>
      <c r="E14" s="569" t="s">
        <v>19</v>
      </c>
      <c r="F14" s="739" t="s">
        <v>144</v>
      </c>
      <c r="G14" s="740">
        <v>100</v>
      </c>
      <c r="H14" s="123"/>
      <c r="I14" s="280">
        <v>0.8</v>
      </c>
      <c r="J14" s="49">
        <v>0.2</v>
      </c>
      <c r="K14" s="310">
        <v>7.5</v>
      </c>
      <c r="L14" s="508">
        <v>38</v>
      </c>
      <c r="M14" s="278">
        <v>0.06</v>
      </c>
      <c r="N14" s="280">
        <v>0.03</v>
      </c>
      <c r="O14" s="49">
        <v>38</v>
      </c>
      <c r="P14" s="49">
        <v>10</v>
      </c>
      <c r="Q14" s="50">
        <v>0</v>
      </c>
      <c r="R14" s="278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45" customHeight="1" x14ac:dyDescent="0.25">
      <c r="B15" s="532"/>
      <c r="C15" s="130"/>
      <c r="D15" s="87">
        <v>272</v>
      </c>
      <c r="E15" s="109" t="s">
        <v>8</v>
      </c>
      <c r="F15" s="127" t="s">
        <v>130</v>
      </c>
      <c r="G15" s="190">
        <v>250</v>
      </c>
      <c r="H15" s="137"/>
      <c r="I15" s="208">
        <v>6.89</v>
      </c>
      <c r="J15" s="78">
        <v>6.04</v>
      </c>
      <c r="K15" s="176">
        <v>18.09</v>
      </c>
      <c r="L15" s="178">
        <v>154.22999999999999</v>
      </c>
      <c r="M15" s="19">
        <v>0.1</v>
      </c>
      <c r="N15" s="19">
        <v>0.08</v>
      </c>
      <c r="O15" s="20">
        <v>6.46</v>
      </c>
      <c r="P15" s="20">
        <v>130</v>
      </c>
      <c r="Q15" s="21">
        <v>0.01</v>
      </c>
      <c r="R15" s="226">
        <v>18.170000000000002</v>
      </c>
      <c r="S15" s="20">
        <v>87.08</v>
      </c>
      <c r="T15" s="706">
        <v>24.11</v>
      </c>
      <c r="U15" s="20">
        <v>1.1100000000000001</v>
      </c>
      <c r="V15" s="20">
        <v>420.32</v>
      </c>
      <c r="W15" s="20">
        <v>4.79E-3</v>
      </c>
      <c r="X15" s="20">
        <v>2.4000000000000001E-4</v>
      </c>
      <c r="Y15" s="176">
        <v>0.06</v>
      </c>
    </row>
    <row r="16" spans="2:25" s="16" customFormat="1" ht="26.45" customHeight="1" x14ac:dyDescent="0.25">
      <c r="B16" s="532"/>
      <c r="C16" s="625" t="s">
        <v>67</v>
      </c>
      <c r="D16" s="133">
        <v>306</v>
      </c>
      <c r="E16" s="151" t="s">
        <v>9</v>
      </c>
      <c r="F16" s="620" t="s">
        <v>159</v>
      </c>
      <c r="G16" s="479">
        <v>100</v>
      </c>
      <c r="H16" s="422"/>
      <c r="I16" s="248">
        <v>28.68</v>
      </c>
      <c r="J16" s="60">
        <v>30.19</v>
      </c>
      <c r="K16" s="61">
        <v>8.74</v>
      </c>
      <c r="L16" s="470">
        <v>423.41</v>
      </c>
      <c r="M16" s="248">
        <v>0.28000000000000003</v>
      </c>
      <c r="N16" s="59">
        <v>0.22</v>
      </c>
      <c r="O16" s="60">
        <v>0.94</v>
      </c>
      <c r="P16" s="60">
        <v>30</v>
      </c>
      <c r="Q16" s="61">
        <v>0.28000000000000003</v>
      </c>
      <c r="R16" s="59">
        <v>89.81</v>
      </c>
      <c r="S16" s="60">
        <v>282.57</v>
      </c>
      <c r="T16" s="60">
        <v>35.74</v>
      </c>
      <c r="U16" s="60">
        <v>2.79</v>
      </c>
      <c r="V16" s="60">
        <v>393.43</v>
      </c>
      <c r="W16" s="60">
        <v>6.0000000000000001E-3</v>
      </c>
      <c r="X16" s="60">
        <v>8.9999999999999993E-3</v>
      </c>
      <c r="Y16" s="61">
        <v>0.1</v>
      </c>
    </row>
    <row r="17" spans="2:25" s="36" customFormat="1" ht="35.25" customHeight="1" x14ac:dyDescent="0.25">
      <c r="B17" s="562"/>
      <c r="C17" s="624" t="s">
        <v>69</v>
      </c>
      <c r="D17" s="497">
        <v>126</v>
      </c>
      <c r="E17" s="152" t="s">
        <v>9</v>
      </c>
      <c r="F17" s="444" t="s">
        <v>97</v>
      </c>
      <c r="G17" s="475">
        <v>100</v>
      </c>
      <c r="H17" s="134"/>
      <c r="I17" s="275">
        <v>20.54</v>
      </c>
      <c r="J17" s="57">
        <v>20.6</v>
      </c>
      <c r="K17" s="73">
        <v>3.99</v>
      </c>
      <c r="L17" s="896">
        <v>284.44</v>
      </c>
      <c r="M17" s="275">
        <v>7.0000000000000007E-2</v>
      </c>
      <c r="N17" s="57">
        <v>0.16</v>
      </c>
      <c r="O17" s="57">
        <v>1.2</v>
      </c>
      <c r="P17" s="57">
        <v>10</v>
      </c>
      <c r="Q17" s="73">
        <v>0.04</v>
      </c>
      <c r="R17" s="202">
        <v>35.979999999999997</v>
      </c>
      <c r="S17" s="57">
        <v>209.89</v>
      </c>
      <c r="T17" s="57">
        <v>27.04</v>
      </c>
      <c r="U17" s="57">
        <v>2.86</v>
      </c>
      <c r="V17" s="57">
        <v>367.2</v>
      </c>
      <c r="W17" s="57">
        <v>9.5999999999999992E-3</v>
      </c>
      <c r="X17" s="57">
        <v>2.9E-4</v>
      </c>
      <c r="Y17" s="73">
        <v>7.0000000000000007E-2</v>
      </c>
    </row>
    <row r="18" spans="2:25" s="36" customFormat="1" ht="26.45" customHeight="1" x14ac:dyDescent="0.25">
      <c r="B18" s="562"/>
      <c r="C18" s="109"/>
      <c r="D18" s="87">
        <v>53</v>
      </c>
      <c r="E18" s="109" t="s">
        <v>58</v>
      </c>
      <c r="F18" s="106" t="s">
        <v>88</v>
      </c>
      <c r="G18" s="109">
        <v>180</v>
      </c>
      <c r="H18" s="137"/>
      <c r="I18" s="226">
        <v>3.96</v>
      </c>
      <c r="J18" s="20">
        <v>5.94</v>
      </c>
      <c r="K18" s="46">
        <v>38.700000000000003</v>
      </c>
      <c r="L18" s="160">
        <v>223.74</v>
      </c>
      <c r="M18" s="177">
        <v>0.03</v>
      </c>
      <c r="N18" s="177">
        <v>0.04</v>
      </c>
      <c r="O18" s="78">
        <v>0</v>
      </c>
      <c r="P18" s="78">
        <v>22.68</v>
      </c>
      <c r="Q18" s="79">
        <v>0.09</v>
      </c>
      <c r="R18" s="208">
        <v>5.94</v>
      </c>
      <c r="S18" s="78">
        <v>95.79</v>
      </c>
      <c r="T18" s="744">
        <v>31.82</v>
      </c>
      <c r="U18" s="78">
        <v>0.63</v>
      </c>
      <c r="V18" s="78">
        <v>0.62</v>
      </c>
      <c r="W18" s="78">
        <v>0</v>
      </c>
      <c r="X18" s="78">
        <v>8.9999999999999993E-3</v>
      </c>
      <c r="Y18" s="46">
        <v>3.2000000000000001E-2</v>
      </c>
    </row>
    <row r="19" spans="2:25" s="16" customFormat="1" ht="33.75" customHeight="1" x14ac:dyDescent="0.25">
      <c r="B19" s="533"/>
      <c r="C19" s="98"/>
      <c r="D19" s="109">
        <v>101</v>
      </c>
      <c r="E19" s="109" t="s">
        <v>17</v>
      </c>
      <c r="F19" s="127" t="s">
        <v>62</v>
      </c>
      <c r="G19" s="190">
        <v>200</v>
      </c>
      <c r="H19" s="87"/>
      <c r="I19" s="226">
        <v>0.8</v>
      </c>
      <c r="J19" s="20">
        <v>0</v>
      </c>
      <c r="K19" s="46">
        <v>24.6</v>
      </c>
      <c r="L19" s="225">
        <v>101.2</v>
      </c>
      <c r="M19" s="226">
        <v>0</v>
      </c>
      <c r="N19" s="19">
        <v>0.04</v>
      </c>
      <c r="O19" s="20">
        <v>140</v>
      </c>
      <c r="P19" s="20">
        <v>100</v>
      </c>
      <c r="Q19" s="46">
        <v>0</v>
      </c>
      <c r="R19" s="226">
        <v>21.6</v>
      </c>
      <c r="S19" s="20">
        <v>3.4</v>
      </c>
      <c r="T19" s="20">
        <v>29.25</v>
      </c>
      <c r="U19" s="20">
        <v>1.26</v>
      </c>
      <c r="V19" s="20">
        <v>8.68</v>
      </c>
      <c r="W19" s="20">
        <v>0</v>
      </c>
      <c r="X19" s="20">
        <v>0</v>
      </c>
      <c r="Y19" s="46">
        <v>0</v>
      </c>
    </row>
    <row r="20" spans="2:25" s="16" customFormat="1" ht="26.45" customHeight="1" x14ac:dyDescent="0.25">
      <c r="B20" s="533"/>
      <c r="C20" s="98"/>
      <c r="D20" s="304">
        <v>119</v>
      </c>
      <c r="E20" s="109" t="s">
        <v>50</v>
      </c>
      <c r="F20" s="106" t="s">
        <v>50</v>
      </c>
      <c r="G20" s="109">
        <v>30</v>
      </c>
      <c r="H20" s="137"/>
      <c r="I20" s="226">
        <v>2.13</v>
      </c>
      <c r="J20" s="20">
        <v>0.21</v>
      </c>
      <c r="K20" s="46">
        <v>13.26</v>
      </c>
      <c r="L20" s="333">
        <v>72</v>
      </c>
      <c r="M20" s="226">
        <v>0.03</v>
      </c>
      <c r="N20" s="19">
        <v>0.01</v>
      </c>
      <c r="O20" s="20">
        <v>0</v>
      </c>
      <c r="P20" s="20">
        <v>0</v>
      </c>
      <c r="Q20" s="46">
        <v>0</v>
      </c>
      <c r="R20" s="226">
        <v>11.1</v>
      </c>
      <c r="S20" s="20">
        <v>65.400000000000006</v>
      </c>
      <c r="T20" s="20">
        <v>19.5</v>
      </c>
      <c r="U20" s="20">
        <v>0.84</v>
      </c>
      <c r="V20" s="20">
        <v>27.9</v>
      </c>
      <c r="W20" s="20">
        <v>1E-3</v>
      </c>
      <c r="X20" s="20">
        <v>2E-3</v>
      </c>
      <c r="Y20" s="46">
        <v>0</v>
      </c>
    </row>
    <row r="21" spans="2:25" s="16" customFormat="1" ht="26.45" customHeight="1" x14ac:dyDescent="0.25">
      <c r="B21" s="533"/>
      <c r="C21" s="109"/>
      <c r="D21" s="304">
        <v>120</v>
      </c>
      <c r="E21" s="109" t="s">
        <v>43</v>
      </c>
      <c r="F21" s="106" t="s">
        <v>43</v>
      </c>
      <c r="G21" s="109">
        <v>20</v>
      </c>
      <c r="H21" s="137"/>
      <c r="I21" s="226">
        <v>1.1399999999999999</v>
      </c>
      <c r="J21" s="20">
        <v>0.22</v>
      </c>
      <c r="K21" s="46">
        <v>7.44</v>
      </c>
      <c r="L21" s="333">
        <v>36.26</v>
      </c>
      <c r="M21" s="226">
        <v>0.02</v>
      </c>
      <c r="N21" s="19">
        <v>2.4E-2</v>
      </c>
      <c r="O21" s="20">
        <v>0.08</v>
      </c>
      <c r="P21" s="20">
        <v>0</v>
      </c>
      <c r="Q21" s="46">
        <v>0</v>
      </c>
      <c r="R21" s="226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45" customHeight="1" x14ac:dyDescent="0.25">
      <c r="B22" s="533"/>
      <c r="C22" s="625" t="s">
        <v>67</v>
      </c>
      <c r="D22" s="898"/>
      <c r="E22" s="197"/>
      <c r="F22" s="339" t="s">
        <v>20</v>
      </c>
      <c r="G22" s="344">
        <f>G14+G15+G16+G18+G19+G20+G21</f>
        <v>880</v>
      </c>
      <c r="H22" s="714"/>
      <c r="I22" s="899">
        <f t="shared" ref="I22:Y22" si="1">I14+I15+I16+I18+I19+I20+I21</f>
        <v>44.4</v>
      </c>
      <c r="J22" s="900">
        <f t="shared" si="1"/>
        <v>42.8</v>
      </c>
      <c r="K22" s="901">
        <f t="shared" si="1"/>
        <v>118.33</v>
      </c>
      <c r="L22" s="425">
        <f t="shared" si="1"/>
        <v>1048.8400000000001</v>
      </c>
      <c r="M22" s="899">
        <f t="shared" si="1"/>
        <v>0.52000000000000013</v>
      </c>
      <c r="N22" s="902">
        <f t="shared" si="1"/>
        <v>0.44400000000000001</v>
      </c>
      <c r="O22" s="900">
        <f t="shared" si="1"/>
        <v>185.48000000000002</v>
      </c>
      <c r="P22" s="900">
        <f t="shared" si="1"/>
        <v>292.68</v>
      </c>
      <c r="Q22" s="901">
        <f t="shared" si="1"/>
        <v>0.38</v>
      </c>
      <c r="R22" s="899">
        <f t="shared" si="1"/>
        <v>188.42000000000002</v>
      </c>
      <c r="S22" s="900">
        <f t="shared" si="1"/>
        <v>575.24</v>
      </c>
      <c r="T22" s="900">
        <f t="shared" si="1"/>
        <v>159.61999999999998</v>
      </c>
      <c r="U22" s="900">
        <f t="shared" si="1"/>
        <v>7.1899999999999995</v>
      </c>
      <c r="V22" s="900">
        <f t="shared" si="1"/>
        <v>1079.4499999999998</v>
      </c>
      <c r="W22" s="900">
        <f t="shared" si="1"/>
        <v>1.409E-2</v>
      </c>
      <c r="X22" s="900">
        <f t="shared" si="1"/>
        <v>2.2339999999999999E-2</v>
      </c>
      <c r="Y22" s="901">
        <f t="shared" si="1"/>
        <v>0.35399999999999998</v>
      </c>
    </row>
    <row r="23" spans="2:25" s="36" customFormat="1" ht="26.45" customHeight="1" x14ac:dyDescent="0.25">
      <c r="B23" s="562"/>
      <c r="C23" s="624" t="s">
        <v>69</v>
      </c>
      <c r="D23" s="351"/>
      <c r="E23" s="198"/>
      <c r="F23" s="343" t="s">
        <v>20</v>
      </c>
      <c r="G23" s="242">
        <f>G14+G15+G17+G18+G19+G20+G21</f>
        <v>880</v>
      </c>
      <c r="H23" s="405"/>
      <c r="I23" s="407">
        <f t="shared" ref="I23:Y23" si="2">I14+I15+I17+I18+I19+I20+I21</f>
        <v>36.26</v>
      </c>
      <c r="J23" s="406">
        <f t="shared" si="2"/>
        <v>33.21</v>
      </c>
      <c r="K23" s="408">
        <f t="shared" si="2"/>
        <v>113.58</v>
      </c>
      <c r="L23" s="614">
        <f t="shared" si="2"/>
        <v>909.87</v>
      </c>
      <c r="M23" s="407">
        <f t="shared" si="2"/>
        <v>0.31000000000000005</v>
      </c>
      <c r="N23" s="406">
        <f t="shared" si="2"/>
        <v>0.38400000000000001</v>
      </c>
      <c r="O23" s="406">
        <f t="shared" si="2"/>
        <v>185.74</v>
      </c>
      <c r="P23" s="406">
        <f t="shared" si="2"/>
        <v>272.68</v>
      </c>
      <c r="Q23" s="408">
        <f t="shared" si="2"/>
        <v>0.14000000000000001</v>
      </c>
      <c r="R23" s="407">
        <f t="shared" si="2"/>
        <v>134.59</v>
      </c>
      <c r="S23" s="406">
        <f t="shared" si="2"/>
        <v>502.55999999999995</v>
      </c>
      <c r="T23" s="406">
        <f t="shared" si="2"/>
        <v>150.91999999999999</v>
      </c>
      <c r="U23" s="406">
        <f t="shared" si="2"/>
        <v>7.26</v>
      </c>
      <c r="V23" s="406">
        <f t="shared" si="2"/>
        <v>1053.2199999999998</v>
      </c>
      <c r="W23" s="406">
        <f t="shared" si="2"/>
        <v>1.7689999999999997E-2</v>
      </c>
      <c r="X23" s="406">
        <f t="shared" si="2"/>
        <v>1.363E-2</v>
      </c>
      <c r="Y23" s="408">
        <f t="shared" si="2"/>
        <v>0.32400000000000007</v>
      </c>
    </row>
    <row r="24" spans="2:25" s="36" customFormat="1" ht="26.45" customHeight="1" x14ac:dyDescent="0.25">
      <c r="B24" s="562"/>
      <c r="C24" s="625" t="s">
        <v>67</v>
      </c>
      <c r="D24" s="386"/>
      <c r="E24" s="197"/>
      <c r="F24" s="339" t="s">
        <v>21</v>
      </c>
      <c r="G24" s="344"/>
      <c r="H24" s="437"/>
      <c r="I24" s="398"/>
      <c r="J24" s="396"/>
      <c r="K24" s="399"/>
      <c r="L24" s="515">
        <f>L22/27.5</f>
        <v>38.13963636363637</v>
      </c>
      <c r="M24" s="398"/>
      <c r="N24" s="396"/>
      <c r="O24" s="396"/>
      <c r="P24" s="396"/>
      <c r="Q24" s="399"/>
      <c r="R24" s="398"/>
      <c r="S24" s="396"/>
      <c r="T24" s="396"/>
      <c r="U24" s="396"/>
      <c r="V24" s="396"/>
      <c r="W24" s="396"/>
      <c r="X24" s="396"/>
      <c r="Y24" s="399"/>
    </row>
    <row r="25" spans="2:25" s="36" customFormat="1" ht="26.45" customHeight="1" thickBot="1" x14ac:dyDescent="0.3">
      <c r="B25" s="566"/>
      <c r="C25" s="624" t="s">
        <v>69</v>
      </c>
      <c r="D25" s="135"/>
      <c r="E25" s="154"/>
      <c r="F25" s="897" t="s">
        <v>21</v>
      </c>
      <c r="G25" s="154"/>
      <c r="H25" s="450"/>
      <c r="I25" s="346"/>
      <c r="J25" s="347"/>
      <c r="K25" s="348"/>
      <c r="L25" s="516">
        <f>L23/27.5</f>
        <v>33.086181818181821</v>
      </c>
      <c r="M25" s="346"/>
      <c r="N25" s="347"/>
      <c r="O25" s="347"/>
      <c r="P25" s="347"/>
      <c r="Q25" s="348"/>
      <c r="R25" s="346"/>
      <c r="S25" s="347"/>
      <c r="T25" s="347"/>
      <c r="U25" s="347"/>
      <c r="V25" s="347"/>
      <c r="W25" s="347"/>
      <c r="X25" s="347"/>
      <c r="Y25" s="348"/>
    </row>
    <row r="26" spans="2:25" ht="15.75" x14ac:dyDescent="0.25">
      <c r="B26" s="9"/>
      <c r="C26" s="191"/>
      <c r="D26" s="192"/>
      <c r="E26" s="192"/>
      <c r="F26" s="28"/>
      <c r="G26" s="28"/>
      <c r="H26" s="180"/>
      <c r="I26" s="181"/>
      <c r="J26" s="180"/>
      <c r="K26" s="28"/>
      <c r="L26" s="182"/>
      <c r="M26" s="28"/>
      <c r="N26" s="28"/>
      <c r="O26" s="28"/>
      <c r="P26" s="183"/>
      <c r="Q26" s="183"/>
      <c r="R26" s="183"/>
      <c r="S26" s="183"/>
      <c r="T26" s="183"/>
    </row>
    <row r="27" spans="2:25" x14ac:dyDescent="0.25">
      <c r="B27" s="183"/>
      <c r="C27" s="227"/>
      <c r="D27" s="227"/>
      <c r="E27" s="227"/>
    </row>
    <row r="28" spans="2:25" ht="15.75" x14ac:dyDescent="0.25">
      <c r="C28" s="552" t="s">
        <v>59</v>
      </c>
      <c r="D28" s="627"/>
      <c r="E28" s="554"/>
      <c r="F28" s="433"/>
    </row>
    <row r="29" spans="2:25" ht="15.75" x14ac:dyDescent="0.25">
      <c r="C29" s="555" t="s">
        <v>60</v>
      </c>
      <c r="D29" s="628"/>
      <c r="E29" s="557"/>
      <c r="F29" s="434"/>
    </row>
    <row r="30" spans="2:25" x14ac:dyDescent="0.25">
      <c r="B30" s="183"/>
      <c r="C30" s="227"/>
      <c r="D30" s="227"/>
      <c r="E30" s="227"/>
    </row>
    <row r="31" spans="2:25" x14ac:dyDescent="0.25">
      <c r="B31" s="183"/>
      <c r="C31" s="227"/>
      <c r="D31" s="227"/>
      <c r="E31" s="227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8"/>
  <sheetViews>
    <sheetView zoomScale="60" zoomScaleNormal="60" workbookViewId="0">
      <selection activeCell="C21" sqref="C21:C24"/>
    </sheetView>
  </sheetViews>
  <sheetFormatPr defaultRowHeight="15" x14ac:dyDescent="0.25"/>
  <cols>
    <col min="2" max="2" width="16.85546875" customWidth="1"/>
    <col min="3" max="3" width="15.7109375" style="629" customWidth="1"/>
    <col min="4" max="4" width="20.28515625" style="5" customWidth="1"/>
    <col min="5" max="5" width="22.42578125" style="95" customWidth="1"/>
    <col min="6" max="6" width="70.140625" customWidth="1"/>
    <col min="7" max="7" width="15.42578125" customWidth="1"/>
    <col min="8" max="8" width="15.7109375" customWidth="1"/>
    <col min="10" max="10" width="11.28515625" customWidth="1"/>
    <col min="11" max="11" width="12.85546875" customWidth="1"/>
    <col min="12" max="12" width="22.85546875" customWidth="1"/>
    <col min="13" max="13" width="8.28515625" bestFit="1" customWidth="1"/>
    <col min="17" max="17" width="9.85546875" customWidth="1"/>
    <col min="23" max="23" width="12.28515625" customWidth="1"/>
    <col min="24" max="24" width="13.140625" customWidth="1"/>
  </cols>
  <sheetData>
    <row r="2" spans="2:25" ht="23.25" x14ac:dyDescent="0.35">
      <c r="B2" s="520" t="s">
        <v>1</v>
      </c>
      <c r="C2" s="521"/>
      <c r="D2" s="521"/>
      <c r="E2" s="520" t="s">
        <v>3</v>
      </c>
      <c r="F2" s="520"/>
      <c r="G2" s="522" t="s">
        <v>2</v>
      </c>
      <c r="H2" s="521">
        <v>15</v>
      </c>
      <c r="I2" s="6"/>
      <c r="L2" s="8"/>
      <c r="M2" s="7"/>
      <c r="N2" s="1"/>
      <c r="O2" s="2"/>
    </row>
    <row r="3" spans="2:25" ht="15.75" thickBot="1" x14ac:dyDescent="0.3">
      <c r="B3" s="1"/>
      <c r="C3" s="623"/>
      <c r="D3" s="194"/>
      <c r="E3" s="195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44" t="s">
        <v>0</v>
      </c>
      <c r="C4" s="926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21" t="s">
        <v>23</v>
      </c>
      <c r="N4" s="922"/>
      <c r="O4" s="950"/>
      <c r="P4" s="950"/>
      <c r="Q4" s="951"/>
      <c r="R4" s="922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28.5" customHeight="1" thickBot="1" x14ac:dyDescent="0.3">
      <c r="B5" s="928"/>
      <c r="C5" s="932"/>
      <c r="D5" s="925"/>
      <c r="E5" s="925"/>
      <c r="F5" s="925"/>
      <c r="G5" s="925"/>
      <c r="H5" s="925"/>
      <c r="I5" s="443" t="s">
        <v>26</v>
      </c>
      <c r="J5" s="373" t="s">
        <v>27</v>
      </c>
      <c r="K5" s="519" t="s">
        <v>28</v>
      </c>
      <c r="L5" s="928"/>
      <c r="M5" s="394" t="s">
        <v>29</v>
      </c>
      <c r="N5" s="443" t="s">
        <v>98</v>
      </c>
      <c r="O5" s="373" t="s">
        <v>30</v>
      </c>
      <c r="P5" s="550" t="s">
        <v>99</v>
      </c>
      <c r="Q5" s="373" t="s">
        <v>100</v>
      </c>
      <c r="R5" s="452" t="s">
        <v>31</v>
      </c>
      <c r="S5" s="373" t="s">
        <v>32</v>
      </c>
      <c r="T5" s="452" t="s">
        <v>33</v>
      </c>
      <c r="U5" s="373" t="s">
        <v>34</v>
      </c>
      <c r="V5" s="392" t="s">
        <v>101</v>
      </c>
      <c r="W5" s="394" t="s">
        <v>102</v>
      </c>
      <c r="X5" s="394" t="s">
        <v>103</v>
      </c>
      <c r="Y5" s="209" t="s">
        <v>104</v>
      </c>
    </row>
    <row r="6" spans="2:25" s="16" customFormat="1" ht="26.45" customHeight="1" x14ac:dyDescent="0.25">
      <c r="B6" s="532" t="s">
        <v>5</v>
      </c>
      <c r="C6" s="123"/>
      <c r="D6" s="311">
        <v>284</v>
      </c>
      <c r="E6" s="569" t="s">
        <v>19</v>
      </c>
      <c r="F6" s="739" t="s">
        <v>152</v>
      </c>
      <c r="G6" s="476">
        <v>75</v>
      </c>
      <c r="H6" s="113"/>
      <c r="I6" s="38">
        <v>4.21</v>
      </c>
      <c r="J6" s="39">
        <v>1.1299999999999999</v>
      </c>
      <c r="K6" s="42">
        <v>20.86</v>
      </c>
      <c r="L6" s="404">
        <v>11.57</v>
      </c>
      <c r="M6" s="217">
        <v>0.02</v>
      </c>
      <c r="N6" s="39">
        <v>0.05</v>
      </c>
      <c r="O6" s="39">
        <v>2.84</v>
      </c>
      <c r="P6" s="39">
        <v>0</v>
      </c>
      <c r="Q6" s="40">
        <v>0.01</v>
      </c>
      <c r="R6" s="38">
        <v>39.130000000000003</v>
      </c>
      <c r="S6" s="39">
        <v>44.98</v>
      </c>
      <c r="T6" s="39">
        <v>9.48</v>
      </c>
      <c r="U6" s="39">
        <v>1.45</v>
      </c>
      <c r="V6" s="39">
        <v>180.51</v>
      </c>
      <c r="W6" s="39">
        <v>2E-3</v>
      </c>
      <c r="X6" s="39">
        <v>5.0000000000000001E-3</v>
      </c>
      <c r="Y6" s="46">
        <v>0.01</v>
      </c>
    </row>
    <row r="7" spans="2:25" s="16" customFormat="1" ht="26.45" customHeight="1" x14ac:dyDescent="0.25">
      <c r="B7" s="532"/>
      <c r="C7" s="185"/>
      <c r="D7" s="775">
        <v>168</v>
      </c>
      <c r="E7" s="109" t="s">
        <v>56</v>
      </c>
      <c r="F7" s="776" t="s">
        <v>170</v>
      </c>
      <c r="G7" s="109">
        <v>258</v>
      </c>
      <c r="H7" s="777"/>
      <c r="I7" s="170">
        <v>11.06</v>
      </c>
      <c r="J7" s="34">
        <v>10.48</v>
      </c>
      <c r="K7" s="67">
        <v>41.37</v>
      </c>
      <c r="L7" s="109">
        <v>304.08</v>
      </c>
      <c r="M7" s="35">
        <v>0.19</v>
      </c>
      <c r="N7" s="34">
        <v>0.31</v>
      </c>
      <c r="O7" s="34">
        <v>1.24</v>
      </c>
      <c r="P7" s="34">
        <v>50</v>
      </c>
      <c r="Q7" s="218">
        <v>0.2</v>
      </c>
      <c r="R7" s="170">
        <v>266.73</v>
      </c>
      <c r="S7" s="34">
        <v>273.64</v>
      </c>
      <c r="T7" s="34">
        <v>59.28</v>
      </c>
      <c r="U7" s="34">
        <v>1.23</v>
      </c>
      <c r="V7" s="34">
        <v>364.29</v>
      </c>
      <c r="W7" s="34">
        <v>0.02</v>
      </c>
      <c r="X7" s="34">
        <v>5.2500000000000003E-3</v>
      </c>
      <c r="Y7" s="67">
        <v>0.05</v>
      </c>
    </row>
    <row r="8" spans="2:25" s="36" customFormat="1" ht="26.45" customHeight="1" x14ac:dyDescent="0.25">
      <c r="B8" s="463"/>
      <c r="C8" s="130"/>
      <c r="D8" s="87">
        <v>159</v>
      </c>
      <c r="E8" s="137" t="s">
        <v>41</v>
      </c>
      <c r="F8" s="127" t="s">
        <v>63</v>
      </c>
      <c r="G8" s="480">
        <v>200</v>
      </c>
      <c r="H8" s="104"/>
      <c r="I8" s="199">
        <v>0.2</v>
      </c>
      <c r="J8" s="15">
        <v>0</v>
      </c>
      <c r="K8" s="41">
        <v>19.8</v>
      </c>
      <c r="L8" s="211">
        <v>80</v>
      </c>
      <c r="M8" s="199">
        <v>0</v>
      </c>
      <c r="N8" s="15">
        <v>0</v>
      </c>
      <c r="O8" s="15">
        <v>9.1999999999999993</v>
      </c>
      <c r="P8" s="15">
        <v>0</v>
      </c>
      <c r="Q8" s="41">
        <v>0</v>
      </c>
      <c r="R8" s="17">
        <v>14.58</v>
      </c>
      <c r="S8" s="15">
        <v>7.12</v>
      </c>
      <c r="T8" s="15">
        <v>7.3</v>
      </c>
      <c r="U8" s="15">
        <v>0.86</v>
      </c>
      <c r="V8" s="15">
        <v>13.56</v>
      </c>
      <c r="W8" s="15">
        <v>0</v>
      </c>
      <c r="X8" s="15">
        <v>0</v>
      </c>
      <c r="Y8" s="41">
        <v>0</v>
      </c>
    </row>
    <row r="9" spans="2:25" s="36" customFormat="1" ht="26.45" customHeight="1" x14ac:dyDescent="0.25">
      <c r="B9" s="463"/>
      <c r="C9" s="130"/>
      <c r="D9" s="304">
        <v>121</v>
      </c>
      <c r="E9" s="109" t="s">
        <v>13</v>
      </c>
      <c r="F9" s="173" t="s">
        <v>46</v>
      </c>
      <c r="G9" s="109">
        <v>50</v>
      </c>
      <c r="H9" s="87"/>
      <c r="I9" s="226">
        <v>3.75</v>
      </c>
      <c r="J9" s="20">
        <v>1.45</v>
      </c>
      <c r="K9" s="46">
        <v>24.9</v>
      </c>
      <c r="L9" s="333">
        <v>131</v>
      </c>
      <c r="M9" s="226">
        <v>0.05</v>
      </c>
      <c r="N9" s="20">
        <v>0.01</v>
      </c>
      <c r="O9" s="20">
        <v>0</v>
      </c>
      <c r="P9" s="20">
        <v>0</v>
      </c>
      <c r="Q9" s="21">
        <v>0</v>
      </c>
      <c r="R9" s="226">
        <v>9.5</v>
      </c>
      <c r="S9" s="20">
        <v>32.5</v>
      </c>
      <c r="T9" s="20">
        <v>6.5</v>
      </c>
      <c r="U9" s="20">
        <v>0.6</v>
      </c>
      <c r="V9" s="20">
        <v>46</v>
      </c>
      <c r="W9" s="20">
        <v>0</v>
      </c>
      <c r="X9" s="20">
        <v>0</v>
      </c>
      <c r="Y9" s="46">
        <v>0</v>
      </c>
    </row>
    <row r="10" spans="2:25" s="36" customFormat="1" ht="26.45" customHeight="1" x14ac:dyDescent="0.25">
      <c r="B10" s="463"/>
      <c r="C10" s="109"/>
      <c r="D10" s="87">
        <v>120</v>
      </c>
      <c r="E10" s="109" t="s">
        <v>14</v>
      </c>
      <c r="F10" s="698" t="s">
        <v>43</v>
      </c>
      <c r="G10" s="109">
        <v>25</v>
      </c>
      <c r="H10" s="118"/>
      <c r="I10" s="19">
        <v>1.42</v>
      </c>
      <c r="J10" s="20">
        <v>0.27</v>
      </c>
      <c r="K10" s="21">
        <v>9.3000000000000007</v>
      </c>
      <c r="L10" s="224">
        <v>45.32</v>
      </c>
      <c r="M10" s="226">
        <v>0.02</v>
      </c>
      <c r="N10" s="19">
        <v>0.03</v>
      </c>
      <c r="O10" s="20">
        <v>0.1</v>
      </c>
      <c r="P10" s="20">
        <v>0</v>
      </c>
      <c r="Q10" s="46">
        <v>0</v>
      </c>
      <c r="R10" s="19">
        <v>8.5</v>
      </c>
      <c r="S10" s="20">
        <v>30</v>
      </c>
      <c r="T10" s="20">
        <v>10.25</v>
      </c>
      <c r="U10" s="20">
        <v>0.56999999999999995</v>
      </c>
      <c r="V10" s="20">
        <v>91.87</v>
      </c>
      <c r="W10" s="20">
        <v>2.5000000000000001E-3</v>
      </c>
      <c r="X10" s="20">
        <v>2.5000000000000001E-3</v>
      </c>
      <c r="Y10" s="46">
        <v>0.02</v>
      </c>
    </row>
    <row r="11" spans="2:25" s="36" customFormat="1" ht="26.45" customHeight="1" x14ac:dyDescent="0.25">
      <c r="B11" s="463"/>
      <c r="C11" s="130"/>
      <c r="D11" s="87"/>
      <c r="E11" s="109"/>
      <c r="F11" s="149" t="s">
        <v>20</v>
      </c>
      <c r="G11" s="220">
        <f>SUM(G6:G10)</f>
        <v>608</v>
      </c>
      <c r="H11" s="87"/>
      <c r="I11" s="170">
        <f t="shared" ref="I11:Y11" si="0">SUM(I6:I10)</f>
        <v>20.64</v>
      </c>
      <c r="J11" s="34">
        <f t="shared" si="0"/>
        <v>13.329999999999998</v>
      </c>
      <c r="K11" s="67">
        <f t="shared" si="0"/>
        <v>116.23</v>
      </c>
      <c r="L11" s="87">
        <f t="shared" si="0"/>
        <v>571.97</v>
      </c>
      <c r="M11" s="170">
        <f t="shared" si="0"/>
        <v>0.28000000000000003</v>
      </c>
      <c r="N11" s="34">
        <f t="shared" si="0"/>
        <v>0.4</v>
      </c>
      <c r="O11" s="34">
        <f t="shared" si="0"/>
        <v>13.379999999999999</v>
      </c>
      <c r="P11" s="34">
        <f t="shared" si="0"/>
        <v>50</v>
      </c>
      <c r="Q11" s="67">
        <f t="shared" si="0"/>
        <v>0.21000000000000002</v>
      </c>
      <c r="R11" s="35">
        <f t="shared" si="0"/>
        <v>338.44</v>
      </c>
      <c r="S11" s="34">
        <f t="shared" si="0"/>
        <v>388.24</v>
      </c>
      <c r="T11" s="34">
        <f t="shared" si="0"/>
        <v>92.81</v>
      </c>
      <c r="U11" s="34">
        <f t="shared" si="0"/>
        <v>4.71</v>
      </c>
      <c r="V11" s="34">
        <f t="shared" si="0"/>
        <v>696.2299999999999</v>
      </c>
      <c r="W11" s="34">
        <f t="shared" si="0"/>
        <v>2.4499999999999997E-2</v>
      </c>
      <c r="X11" s="34">
        <f t="shared" si="0"/>
        <v>1.2750000000000001E-2</v>
      </c>
      <c r="Y11" s="67">
        <f t="shared" si="0"/>
        <v>0.08</v>
      </c>
    </row>
    <row r="12" spans="2:25" s="36" customFormat="1" ht="26.45" customHeight="1" thickBot="1" x14ac:dyDescent="0.3">
      <c r="B12" s="580"/>
      <c r="C12" s="205"/>
      <c r="D12" s="174"/>
      <c r="E12" s="112"/>
      <c r="F12" s="150" t="s">
        <v>21</v>
      </c>
      <c r="G12" s="112"/>
      <c r="H12" s="215"/>
      <c r="I12" s="204"/>
      <c r="J12" s="121"/>
      <c r="K12" s="122"/>
      <c r="L12" s="261">
        <f>L11/27.2</f>
        <v>21.028308823529414</v>
      </c>
      <c r="M12" s="204"/>
      <c r="N12" s="121"/>
      <c r="O12" s="121"/>
      <c r="P12" s="121"/>
      <c r="Q12" s="122"/>
      <c r="R12" s="175"/>
      <c r="S12" s="121"/>
      <c r="T12" s="121"/>
      <c r="U12" s="121"/>
      <c r="V12" s="121"/>
      <c r="W12" s="121"/>
      <c r="X12" s="121"/>
      <c r="Y12" s="122"/>
    </row>
    <row r="13" spans="2:25" s="16" customFormat="1" ht="26.45" customHeight="1" x14ac:dyDescent="0.25">
      <c r="B13" s="530" t="s">
        <v>6</v>
      </c>
      <c r="C13" s="193"/>
      <c r="D13" s="246">
        <v>13</v>
      </c>
      <c r="E13" s="113" t="s">
        <v>7</v>
      </c>
      <c r="F13" s="591" t="s">
        <v>54</v>
      </c>
      <c r="G13" s="482">
        <v>100</v>
      </c>
      <c r="H13" s="233"/>
      <c r="I13" s="232">
        <v>2</v>
      </c>
      <c r="J13" s="80">
        <v>7.1</v>
      </c>
      <c r="K13" s="81">
        <v>10.3</v>
      </c>
      <c r="L13" s="513">
        <v>113.2</v>
      </c>
      <c r="M13" s="75">
        <v>0.06</v>
      </c>
      <c r="N13" s="75">
        <v>0.04</v>
      </c>
      <c r="O13" s="13">
        <v>12.4</v>
      </c>
      <c r="P13" s="13">
        <v>1550</v>
      </c>
      <c r="Q13" s="43">
        <v>0</v>
      </c>
      <c r="R13" s="445">
        <v>41.46</v>
      </c>
      <c r="S13" s="80">
        <v>71.59</v>
      </c>
      <c r="T13" s="80">
        <v>43.39</v>
      </c>
      <c r="U13" s="232">
        <v>1.28</v>
      </c>
      <c r="V13" s="80">
        <v>331.9</v>
      </c>
      <c r="W13" s="80">
        <v>4.0000000000000001E-3</v>
      </c>
      <c r="X13" s="232">
        <v>2.0000000000000001E-4</v>
      </c>
      <c r="Y13" s="81">
        <v>0.04</v>
      </c>
    </row>
    <row r="14" spans="2:25" s="16" customFormat="1" ht="26.45" customHeight="1" x14ac:dyDescent="0.25">
      <c r="B14" s="532"/>
      <c r="C14" s="130"/>
      <c r="D14" s="137">
        <v>34</v>
      </c>
      <c r="E14" s="110" t="s">
        <v>8</v>
      </c>
      <c r="F14" s="621" t="s">
        <v>70</v>
      </c>
      <c r="G14" s="481">
        <v>250</v>
      </c>
      <c r="H14" s="136"/>
      <c r="I14" s="200">
        <v>11.25</v>
      </c>
      <c r="J14" s="13">
        <v>7</v>
      </c>
      <c r="K14" s="43">
        <v>17.25</v>
      </c>
      <c r="L14" s="111">
        <v>176.25</v>
      </c>
      <c r="M14" s="208">
        <v>0.3</v>
      </c>
      <c r="N14" s="177">
        <v>0.13</v>
      </c>
      <c r="O14" s="78">
        <v>1.45</v>
      </c>
      <c r="P14" s="78">
        <v>200</v>
      </c>
      <c r="Q14" s="176">
        <v>0</v>
      </c>
      <c r="R14" s="177">
        <v>56.95</v>
      </c>
      <c r="S14" s="78">
        <v>108.15</v>
      </c>
      <c r="T14" s="78">
        <v>36.17</v>
      </c>
      <c r="U14" s="78">
        <v>2.7</v>
      </c>
      <c r="V14" s="78">
        <v>624</v>
      </c>
      <c r="W14" s="78">
        <v>5.0000000000000001E-3</v>
      </c>
      <c r="X14" s="78">
        <v>3.0000000000000001E-3</v>
      </c>
      <c r="Y14" s="176">
        <v>0.03</v>
      </c>
    </row>
    <row r="15" spans="2:25" s="36" customFormat="1" ht="26.45" customHeight="1" x14ac:dyDescent="0.25">
      <c r="B15" s="562"/>
      <c r="C15" s="625" t="s">
        <v>67</v>
      </c>
      <c r="D15" s="133">
        <v>221</v>
      </c>
      <c r="E15" s="151" t="s">
        <v>9</v>
      </c>
      <c r="F15" s="499" t="s">
        <v>161</v>
      </c>
      <c r="G15" s="474">
        <v>100</v>
      </c>
      <c r="H15" s="133"/>
      <c r="I15" s="207">
        <v>20.58</v>
      </c>
      <c r="J15" s="54">
        <v>17.68</v>
      </c>
      <c r="K15" s="72">
        <v>11.88</v>
      </c>
      <c r="L15" s="273">
        <v>290.16000000000003</v>
      </c>
      <c r="M15" s="248">
        <v>0.09</v>
      </c>
      <c r="N15" s="60">
        <v>0.15</v>
      </c>
      <c r="O15" s="60">
        <v>1.24</v>
      </c>
      <c r="P15" s="60">
        <v>40</v>
      </c>
      <c r="Q15" s="61">
        <v>0.12</v>
      </c>
      <c r="R15" s="59">
        <v>88.35</v>
      </c>
      <c r="S15" s="60">
        <v>192.22</v>
      </c>
      <c r="T15" s="60">
        <v>23.23</v>
      </c>
      <c r="U15" s="60">
        <v>1.44</v>
      </c>
      <c r="V15" s="60">
        <v>229.49</v>
      </c>
      <c r="W15" s="60">
        <v>4.0000000000000001E-3</v>
      </c>
      <c r="X15" s="60">
        <v>1E-3</v>
      </c>
      <c r="Y15" s="61">
        <v>0.12</v>
      </c>
    </row>
    <row r="16" spans="2:25" s="36" customFormat="1" ht="26.45" customHeight="1" x14ac:dyDescent="0.25">
      <c r="B16" s="562"/>
      <c r="C16" s="624" t="s">
        <v>69</v>
      </c>
      <c r="D16" s="134">
        <v>83</v>
      </c>
      <c r="E16" s="152" t="s">
        <v>9</v>
      </c>
      <c r="F16" s="498" t="s">
        <v>137</v>
      </c>
      <c r="G16" s="475">
        <v>100</v>
      </c>
      <c r="H16" s="134"/>
      <c r="I16" s="329">
        <v>22.72</v>
      </c>
      <c r="J16" s="76">
        <v>22.13</v>
      </c>
      <c r="K16" s="330">
        <v>1.77</v>
      </c>
      <c r="L16" s="413">
        <v>299.16000000000003</v>
      </c>
      <c r="M16" s="201">
        <v>0.1</v>
      </c>
      <c r="N16" s="65">
        <v>0.18</v>
      </c>
      <c r="O16" s="65">
        <v>3.08</v>
      </c>
      <c r="P16" s="65">
        <v>60</v>
      </c>
      <c r="Q16" s="93">
        <v>0.04</v>
      </c>
      <c r="R16" s="462">
        <v>37.78</v>
      </c>
      <c r="S16" s="65">
        <v>191.27</v>
      </c>
      <c r="T16" s="65">
        <v>27</v>
      </c>
      <c r="U16" s="65">
        <v>1.71</v>
      </c>
      <c r="V16" s="65">
        <v>314.68</v>
      </c>
      <c r="W16" s="65">
        <v>6.4099999999999999E-3</v>
      </c>
      <c r="X16" s="65">
        <v>2.7999999999999998E-4</v>
      </c>
      <c r="Y16" s="93">
        <v>0.15</v>
      </c>
    </row>
    <row r="17" spans="2:25" s="36" customFormat="1" ht="35.25" customHeight="1" x14ac:dyDescent="0.25">
      <c r="B17" s="562"/>
      <c r="C17" s="130"/>
      <c r="D17" s="87">
        <v>52</v>
      </c>
      <c r="E17" s="109" t="s">
        <v>58</v>
      </c>
      <c r="F17" s="148" t="s">
        <v>114</v>
      </c>
      <c r="G17" s="109">
        <v>180</v>
      </c>
      <c r="H17" s="87"/>
      <c r="I17" s="208">
        <v>3.78</v>
      </c>
      <c r="J17" s="78">
        <v>5.4</v>
      </c>
      <c r="K17" s="176">
        <v>21.06</v>
      </c>
      <c r="L17" s="304">
        <v>147.41999999999999</v>
      </c>
      <c r="M17" s="199">
        <v>0.18</v>
      </c>
      <c r="N17" s="15">
        <v>0.12</v>
      </c>
      <c r="O17" s="15">
        <v>16.79</v>
      </c>
      <c r="P17" s="15">
        <v>0</v>
      </c>
      <c r="Q17" s="41">
        <v>0</v>
      </c>
      <c r="R17" s="17">
        <v>20.03</v>
      </c>
      <c r="S17" s="15">
        <v>106.3</v>
      </c>
      <c r="T17" s="15">
        <v>42.12</v>
      </c>
      <c r="U17" s="15">
        <v>1.65</v>
      </c>
      <c r="V17" s="15">
        <v>990.05</v>
      </c>
      <c r="W17" s="15">
        <v>8.9999999999999993E-3</v>
      </c>
      <c r="X17" s="15">
        <v>5.0000000000000001E-4</v>
      </c>
      <c r="Y17" s="41">
        <v>0.05</v>
      </c>
    </row>
    <row r="18" spans="2:25" s="16" customFormat="1" ht="36" customHeight="1" x14ac:dyDescent="0.25">
      <c r="B18" s="533"/>
      <c r="C18" s="130"/>
      <c r="D18" s="108">
        <v>114</v>
      </c>
      <c r="E18" s="104" t="s">
        <v>41</v>
      </c>
      <c r="F18" s="529" t="s">
        <v>47</v>
      </c>
      <c r="G18" s="473">
        <v>200</v>
      </c>
      <c r="H18" s="108"/>
      <c r="I18" s="17">
        <v>0.2</v>
      </c>
      <c r="J18" s="15">
        <v>0</v>
      </c>
      <c r="K18" s="18">
        <v>11</v>
      </c>
      <c r="L18" s="157">
        <v>44.8</v>
      </c>
      <c r="M18" s="199">
        <v>0</v>
      </c>
      <c r="N18" s="17">
        <v>0</v>
      </c>
      <c r="O18" s="15">
        <v>0.08</v>
      </c>
      <c r="P18" s="15">
        <v>0</v>
      </c>
      <c r="Q18" s="41">
        <v>0</v>
      </c>
      <c r="R18" s="199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41">
        <v>0</v>
      </c>
    </row>
    <row r="19" spans="2:25" s="16" customFormat="1" ht="26.45" customHeight="1" x14ac:dyDescent="0.25">
      <c r="B19" s="533"/>
      <c r="C19" s="130"/>
      <c r="D19" s="304">
        <v>119</v>
      </c>
      <c r="E19" s="109" t="s">
        <v>13</v>
      </c>
      <c r="F19" s="173" t="s">
        <v>50</v>
      </c>
      <c r="G19" s="109">
        <v>20</v>
      </c>
      <c r="H19" s="306"/>
      <c r="I19" s="226">
        <v>1.42</v>
      </c>
      <c r="J19" s="20">
        <v>0.14000000000000001</v>
      </c>
      <c r="K19" s="46">
        <v>8.84</v>
      </c>
      <c r="L19" s="333">
        <v>48</v>
      </c>
      <c r="M19" s="226">
        <v>0.02</v>
      </c>
      <c r="N19" s="20">
        <v>5.0000000000000001E-3</v>
      </c>
      <c r="O19" s="20">
        <v>0</v>
      </c>
      <c r="P19" s="20">
        <v>0</v>
      </c>
      <c r="Q19" s="46">
        <v>0</v>
      </c>
      <c r="R19" s="19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5.0000000000000001E-4</v>
      </c>
      <c r="X19" s="20">
        <v>1.5E-3</v>
      </c>
      <c r="Y19" s="46">
        <v>0</v>
      </c>
    </row>
    <row r="20" spans="2:25" s="16" customFormat="1" ht="26.45" customHeight="1" x14ac:dyDescent="0.25">
      <c r="B20" s="533"/>
      <c r="C20" s="109"/>
      <c r="D20" s="87">
        <v>120</v>
      </c>
      <c r="E20" s="109" t="s">
        <v>14</v>
      </c>
      <c r="F20" s="173" t="s">
        <v>43</v>
      </c>
      <c r="G20" s="109">
        <v>20</v>
      </c>
      <c r="H20" s="306"/>
      <c r="I20" s="226">
        <v>1.1399999999999999</v>
      </c>
      <c r="J20" s="20">
        <v>0.22</v>
      </c>
      <c r="K20" s="46">
        <v>7.44</v>
      </c>
      <c r="L20" s="333">
        <v>36.26</v>
      </c>
      <c r="M20" s="226">
        <v>0.02</v>
      </c>
      <c r="N20" s="20">
        <v>2.4E-2</v>
      </c>
      <c r="O20" s="20">
        <v>0.08</v>
      </c>
      <c r="P20" s="20">
        <v>0</v>
      </c>
      <c r="Q20" s="46">
        <v>0</v>
      </c>
      <c r="R20" s="19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26.45" customHeight="1" x14ac:dyDescent="0.25">
      <c r="B21" s="533"/>
      <c r="C21" s="625" t="s">
        <v>67</v>
      </c>
      <c r="D21" s="133"/>
      <c r="E21" s="151"/>
      <c r="F21" s="142" t="s">
        <v>20</v>
      </c>
      <c r="G21" s="197">
        <f>G13+G14+G15+G17+G18+G19+G20</f>
        <v>870</v>
      </c>
      <c r="H21" s="319"/>
      <c r="I21" s="248">
        <f t="shared" ref="I21:Y21" si="1">I13+I14+I15+I17+I18+I19+I20</f>
        <v>40.370000000000005</v>
      </c>
      <c r="J21" s="60">
        <f t="shared" si="1"/>
        <v>37.54</v>
      </c>
      <c r="K21" s="61">
        <f t="shared" si="1"/>
        <v>87.77</v>
      </c>
      <c r="L21" s="514">
        <f t="shared" si="1"/>
        <v>856.08999999999992</v>
      </c>
      <c r="M21" s="248">
        <f t="shared" si="1"/>
        <v>0.66999999999999993</v>
      </c>
      <c r="N21" s="60">
        <f t="shared" si="1"/>
        <v>0.46900000000000003</v>
      </c>
      <c r="O21" s="60">
        <f t="shared" si="1"/>
        <v>32.04</v>
      </c>
      <c r="P21" s="60">
        <f t="shared" si="1"/>
        <v>1790</v>
      </c>
      <c r="Q21" s="61">
        <f t="shared" si="1"/>
        <v>0.12</v>
      </c>
      <c r="R21" s="59">
        <f t="shared" si="1"/>
        <v>234.55</v>
      </c>
      <c r="S21" s="60">
        <f t="shared" si="1"/>
        <v>553.5200000000001</v>
      </c>
      <c r="T21" s="60">
        <f t="shared" si="1"/>
        <v>170.19</v>
      </c>
      <c r="U21" s="60">
        <f t="shared" si="1"/>
        <v>8.89</v>
      </c>
      <c r="V21" s="60">
        <f t="shared" si="1"/>
        <v>2268.2199999999993</v>
      </c>
      <c r="W21" s="60">
        <f t="shared" si="1"/>
        <v>2.4500000000000001E-2</v>
      </c>
      <c r="X21" s="60">
        <f t="shared" si="1"/>
        <v>8.2000000000000007E-3</v>
      </c>
      <c r="Y21" s="61">
        <f t="shared" si="1"/>
        <v>0.252</v>
      </c>
    </row>
    <row r="22" spans="2:25" s="16" customFormat="1" ht="26.45" customHeight="1" x14ac:dyDescent="0.25">
      <c r="B22" s="533"/>
      <c r="C22" s="624" t="s">
        <v>69</v>
      </c>
      <c r="D22" s="134"/>
      <c r="E22" s="152"/>
      <c r="F22" s="143" t="s">
        <v>20</v>
      </c>
      <c r="G22" s="198">
        <f>G13+G14+G16+G17+G18+G19+G20</f>
        <v>870</v>
      </c>
      <c r="H22" s="318"/>
      <c r="I22" s="201">
        <f t="shared" ref="I22:Y22" si="2">I13+I14+I16+I17+I18+I19+I20</f>
        <v>42.510000000000005</v>
      </c>
      <c r="J22" s="65">
        <f t="shared" si="2"/>
        <v>41.989999999999995</v>
      </c>
      <c r="K22" s="93">
        <f t="shared" si="2"/>
        <v>77.66</v>
      </c>
      <c r="L22" s="517">
        <f t="shared" si="2"/>
        <v>865.08999999999992</v>
      </c>
      <c r="M22" s="201">
        <f t="shared" si="2"/>
        <v>0.67999999999999994</v>
      </c>
      <c r="N22" s="65">
        <f t="shared" si="2"/>
        <v>0.499</v>
      </c>
      <c r="O22" s="65">
        <f t="shared" si="2"/>
        <v>33.879999999999995</v>
      </c>
      <c r="P22" s="65">
        <f t="shared" si="2"/>
        <v>1810</v>
      </c>
      <c r="Q22" s="93">
        <f t="shared" si="2"/>
        <v>0.04</v>
      </c>
      <c r="R22" s="462">
        <f t="shared" si="2"/>
        <v>183.98000000000002</v>
      </c>
      <c r="S22" s="65">
        <f t="shared" si="2"/>
        <v>552.57000000000005</v>
      </c>
      <c r="T22" s="65">
        <f t="shared" si="2"/>
        <v>173.96</v>
      </c>
      <c r="U22" s="65">
        <f t="shared" si="2"/>
        <v>9.1600000000000019</v>
      </c>
      <c r="V22" s="65">
        <f t="shared" si="2"/>
        <v>2353.41</v>
      </c>
      <c r="W22" s="65">
        <f t="shared" si="2"/>
        <v>2.6910000000000003E-2</v>
      </c>
      <c r="X22" s="65">
        <f t="shared" si="2"/>
        <v>7.4800000000000005E-3</v>
      </c>
      <c r="Y22" s="93">
        <f t="shared" si="2"/>
        <v>0.28200000000000003</v>
      </c>
    </row>
    <row r="23" spans="2:25" s="36" customFormat="1" ht="26.45" customHeight="1" x14ac:dyDescent="0.25">
      <c r="B23" s="562"/>
      <c r="C23" s="625" t="s">
        <v>67</v>
      </c>
      <c r="D23" s="133"/>
      <c r="E23" s="151"/>
      <c r="F23" s="144" t="s">
        <v>21</v>
      </c>
      <c r="G23" s="197"/>
      <c r="H23" s="386"/>
      <c r="I23" s="169"/>
      <c r="J23" s="22"/>
      <c r="K23" s="62"/>
      <c r="L23" s="515">
        <f>L21/27.2</f>
        <v>31.473897058823528</v>
      </c>
      <c r="M23" s="169"/>
      <c r="N23" s="22"/>
      <c r="O23" s="22"/>
      <c r="P23" s="22"/>
      <c r="Q23" s="62"/>
      <c r="R23" s="52"/>
      <c r="S23" s="22"/>
      <c r="T23" s="22"/>
      <c r="U23" s="22"/>
      <c r="V23" s="22"/>
      <c r="W23" s="22"/>
      <c r="X23" s="22"/>
      <c r="Y23" s="62"/>
    </row>
    <row r="24" spans="2:25" s="36" customFormat="1" ht="26.45" customHeight="1" thickBot="1" x14ac:dyDescent="0.3">
      <c r="B24" s="566"/>
      <c r="C24" s="624" t="s">
        <v>69</v>
      </c>
      <c r="D24" s="135"/>
      <c r="E24" s="154"/>
      <c r="F24" s="145" t="s">
        <v>21</v>
      </c>
      <c r="G24" s="154"/>
      <c r="H24" s="135"/>
      <c r="I24" s="346"/>
      <c r="J24" s="347"/>
      <c r="K24" s="348"/>
      <c r="L24" s="516">
        <f>L22/27.2</f>
        <v>31.804779411764702</v>
      </c>
      <c r="M24" s="346"/>
      <c r="N24" s="347"/>
      <c r="O24" s="347"/>
      <c r="P24" s="347"/>
      <c r="Q24" s="348"/>
      <c r="R24" s="491"/>
      <c r="S24" s="347"/>
      <c r="T24" s="347"/>
      <c r="U24" s="347"/>
      <c r="V24" s="347"/>
      <c r="W24" s="347"/>
      <c r="X24" s="347"/>
      <c r="Y24" s="348"/>
    </row>
    <row r="25" spans="2:25" ht="15.75" x14ac:dyDescent="0.25">
      <c r="B25" s="9"/>
      <c r="C25" s="632"/>
      <c r="D25" s="192"/>
      <c r="E25" s="196"/>
      <c r="F25" s="28"/>
      <c r="G25" s="28"/>
      <c r="H25" s="180"/>
      <c r="I25" s="181"/>
      <c r="J25" s="180"/>
      <c r="K25" s="28"/>
      <c r="L25" s="182"/>
      <c r="M25" s="28"/>
      <c r="N25" s="28"/>
      <c r="O25" s="28"/>
      <c r="P25" s="183"/>
      <c r="Q25" s="183"/>
      <c r="R25" s="183"/>
      <c r="S25" s="183"/>
      <c r="T25" s="183"/>
    </row>
    <row r="27" spans="2:25" ht="15.75" x14ac:dyDescent="0.25">
      <c r="B27" s="552" t="s">
        <v>59</v>
      </c>
      <c r="C27" s="627"/>
      <c r="D27" s="554"/>
      <c r="E27" s="433"/>
    </row>
    <row r="28" spans="2:25" ht="15.75" x14ac:dyDescent="0.25">
      <c r="B28" s="555" t="s">
        <v>60</v>
      </c>
      <c r="C28" s="628"/>
      <c r="D28" s="557"/>
      <c r="E28" s="434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topLeftCell="C1" zoomScale="60" zoomScaleNormal="60" workbookViewId="0">
      <selection activeCell="D16" sqref="D16:Y16"/>
    </sheetView>
  </sheetViews>
  <sheetFormatPr defaultRowHeight="15" x14ac:dyDescent="0.25"/>
  <cols>
    <col min="2" max="2" width="16.85546875" customWidth="1"/>
    <col min="3" max="3" width="15.7109375" style="5" customWidth="1"/>
    <col min="4" max="4" width="20.42578125" style="5" customWidth="1"/>
    <col min="5" max="5" width="22.42578125" style="95" customWidth="1"/>
    <col min="6" max="6" width="73" customWidth="1"/>
    <col min="7" max="7" width="15.42578125" customWidth="1"/>
    <col min="8" max="8" width="15.7109375" customWidth="1"/>
    <col min="9" max="9" width="12" customWidth="1"/>
    <col min="10" max="10" width="11.28515625" customWidth="1"/>
    <col min="11" max="11" width="12.85546875" customWidth="1"/>
    <col min="12" max="12" width="23.140625" customWidth="1"/>
    <col min="13" max="13" width="10.28515625" customWidth="1"/>
    <col min="17" max="17" width="9.85546875" customWidth="1"/>
    <col min="24" max="24" width="14.140625" customWidth="1"/>
  </cols>
  <sheetData>
    <row r="2" spans="2:25" ht="23.25" x14ac:dyDescent="0.35">
      <c r="B2" s="520" t="s">
        <v>1</v>
      </c>
      <c r="C2" s="520"/>
      <c r="D2" s="521"/>
      <c r="E2" s="520" t="s">
        <v>3</v>
      </c>
      <c r="F2" s="520"/>
      <c r="G2" s="522" t="s">
        <v>2</v>
      </c>
      <c r="H2" s="521">
        <v>16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194"/>
      <c r="E3" s="195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26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52" t="s">
        <v>23</v>
      </c>
      <c r="N4" s="953"/>
      <c r="O4" s="954"/>
      <c r="P4" s="954"/>
      <c r="Q4" s="955"/>
      <c r="R4" s="922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28.5" customHeight="1" thickBot="1" x14ac:dyDescent="0.3">
      <c r="B5" s="925"/>
      <c r="C5" s="925"/>
      <c r="D5" s="925"/>
      <c r="E5" s="925"/>
      <c r="F5" s="925"/>
      <c r="G5" s="925"/>
      <c r="H5" s="925"/>
      <c r="I5" s="377" t="s">
        <v>26</v>
      </c>
      <c r="J5" s="69" t="s">
        <v>27</v>
      </c>
      <c r="K5" s="471" t="s">
        <v>28</v>
      </c>
      <c r="L5" s="928"/>
      <c r="M5" s="102" t="s">
        <v>29</v>
      </c>
      <c r="N5" s="373" t="s">
        <v>98</v>
      </c>
      <c r="O5" s="85" t="s">
        <v>30</v>
      </c>
      <c r="P5" s="549" t="s">
        <v>99</v>
      </c>
      <c r="Q5" s="472" t="s">
        <v>100</v>
      </c>
      <c r="R5" s="85" t="s">
        <v>31</v>
      </c>
      <c r="S5" s="373" t="s">
        <v>32</v>
      </c>
      <c r="T5" s="85" t="s">
        <v>33</v>
      </c>
      <c r="U5" s="373" t="s">
        <v>34</v>
      </c>
      <c r="V5" s="68" t="s">
        <v>101</v>
      </c>
      <c r="W5" s="377" t="s">
        <v>102</v>
      </c>
      <c r="X5" s="377" t="s">
        <v>103</v>
      </c>
      <c r="Y5" s="89" t="s">
        <v>104</v>
      </c>
    </row>
    <row r="6" spans="2:25" s="16" customFormat="1" ht="39" customHeight="1" x14ac:dyDescent="0.25">
      <c r="B6" s="532" t="s">
        <v>5</v>
      </c>
      <c r="C6" s="113"/>
      <c r="D6" s="118">
        <v>301</v>
      </c>
      <c r="E6" s="108" t="s">
        <v>74</v>
      </c>
      <c r="F6" s="622" t="s">
        <v>141</v>
      </c>
      <c r="G6" s="113">
        <v>90</v>
      </c>
      <c r="H6" s="289"/>
      <c r="I6" s="278">
        <v>4.01</v>
      </c>
      <c r="J6" s="49">
        <v>14.35</v>
      </c>
      <c r="K6" s="50">
        <v>26.72</v>
      </c>
      <c r="L6" s="448">
        <v>252.91</v>
      </c>
      <c r="M6" s="380">
        <v>0.03</v>
      </c>
      <c r="N6" s="381">
        <v>0.08</v>
      </c>
      <c r="O6" s="382">
        <v>0.39</v>
      </c>
      <c r="P6" s="382">
        <v>50</v>
      </c>
      <c r="Q6" s="378">
        <v>0.22</v>
      </c>
      <c r="R6" s="280">
        <v>59.01</v>
      </c>
      <c r="S6" s="49">
        <v>65.14</v>
      </c>
      <c r="T6" s="49">
        <v>10.039999999999999</v>
      </c>
      <c r="U6" s="49">
        <v>0.44</v>
      </c>
      <c r="V6" s="49">
        <v>87.11</v>
      </c>
      <c r="W6" s="49">
        <v>3.8999999999999998E-3</v>
      </c>
      <c r="X6" s="49">
        <v>2.49E-3</v>
      </c>
      <c r="Y6" s="49">
        <v>0.02</v>
      </c>
    </row>
    <row r="7" spans="2:25" s="36" customFormat="1" ht="26.45" customHeight="1" x14ac:dyDescent="0.25">
      <c r="B7" s="463"/>
      <c r="C7" s="130"/>
      <c r="D7" s="109">
        <v>59</v>
      </c>
      <c r="E7" s="110" t="s">
        <v>56</v>
      </c>
      <c r="F7" s="477" t="s">
        <v>109</v>
      </c>
      <c r="G7" s="483">
        <v>258</v>
      </c>
      <c r="H7" s="86"/>
      <c r="I7" s="168">
        <v>9.8000000000000007</v>
      </c>
      <c r="J7" s="14">
        <v>14.96</v>
      </c>
      <c r="K7" s="44">
        <v>33.54</v>
      </c>
      <c r="L7" s="260">
        <v>307.79000000000002</v>
      </c>
      <c r="M7" s="170">
        <v>0.28000000000000003</v>
      </c>
      <c r="N7" s="35">
        <v>0.19</v>
      </c>
      <c r="O7" s="34">
        <v>0</v>
      </c>
      <c r="P7" s="34">
        <v>10.48</v>
      </c>
      <c r="Q7" s="218">
        <v>0.09</v>
      </c>
      <c r="R7" s="170">
        <v>60.11</v>
      </c>
      <c r="S7" s="34">
        <v>222.18</v>
      </c>
      <c r="T7" s="34">
        <v>72.930000000000007</v>
      </c>
      <c r="U7" s="34">
        <v>2.5</v>
      </c>
      <c r="V7" s="34">
        <v>227</v>
      </c>
      <c r="W7" s="34">
        <v>1.4E-2</v>
      </c>
      <c r="X7" s="34">
        <v>3.0000000000000001E-3</v>
      </c>
      <c r="Y7" s="67">
        <v>0</v>
      </c>
    </row>
    <row r="8" spans="2:25" s="36" customFormat="1" ht="26.45" customHeight="1" x14ac:dyDescent="0.25">
      <c r="B8" s="463"/>
      <c r="C8" s="130"/>
      <c r="D8" s="109">
        <v>114</v>
      </c>
      <c r="E8" s="104" t="s">
        <v>41</v>
      </c>
      <c r="F8" s="648" t="s">
        <v>47</v>
      </c>
      <c r="G8" s="473">
        <v>200</v>
      </c>
      <c r="H8" s="108"/>
      <c r="I8" s="199">
        <v>0.2</v>
      </c>
      <c r="J8" s="15">
        <v>0</v>
      </c>
      <c r="K8" s="41">
        <v>11</v>
      </c>
      <c r="L8" s="167">
        <v>44.8</v>
      </c>
      <c r="M8" s="199">
        <v>0</v>
      </c>
      <c r="N8" s="17">
        <v>0</v>
      </c>
      <c r="O8" s="15">
        <v>0.08</v>
      </c>
      <c r="P8" s="15">
        <v>0</v>
      </c>
      <c r="Q8" s="41">
        <v>0</v>
      </c>
      <c r="R8" s="199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41">
        <v>0</v>
      </c>
    </row>
    <row r="9" spans="2:25" s="36" customFormat="1" ht="26.45" customHeight="1" x14ac:dyDescent="0.25">
      <c r="B9" s="463"/>
      <c r="C9" s="755"/>
      <c r="D9" s="237">
        <v>121</v>
      </c>
      <c r="E9" s="138" t="s">
        <v>13</v>
      </c>
      <c r="F9" s="359" t="s">
        <v>46</v>
      </c>
      <c r="G9" s="164">
        <v>20</v>
      </c>
      <c r="H9" s="138"/>
      <c r="I9" s="199">
        <v>1.44</v>
      </c>
      <c r="J9" s="15">
        <v>0.13</v>
      </c>
      <c r="K9" s="18">
        <v>9.83</v>
      </c>
      <c r="L9" s="238">
        <v>50.44</v>
      </c>
      <c r="M9" s="199">
        <v>0.04</v>
      </c>
      <c r="N9" s="15">
        <v>7.0000000000000001E-3</v>
      </c>
      <c r="O9" s="15">
        <v>0</v>
      </c>
      <c r="P9" s="15">
        <v>0</v>
      </c>
      <c r="Q9" s="18">
        <v>0</v>
      </c>
      <c r="R9" s="199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41">
        <v>0</v>
      </c>
    </row>
    <row r="10" spans="2:25" s="36" customFormat="1" ht="26.45" customHeight="1" x14ac:dyDescent="0.25">
      <c r="B10" s="463"/>
      <c r="C10" s="109"/>
      <c r="D10" s="109">
        <v>120</v>
      </c>
      <c r="E10" s="109" t="s">
        <v>43</v>
      </c>
      <c r="F10" s="698" t="s">
        <v>12</v>
      </c>
      <c r="G10" s="108">
        <v>20</v>
      </c>
      <c r="H10" s="216"/>
      <c r="I10" s="199">
        <v>1.1399999999999999</v>
      </c>
      <c r="J10" s="15">
        <v>0.22</v>
      </c>
      <c r="K10" s="41">
        <v>7.44</v>
      </c>
      <c r="L10" s="212">
        <v>36.26</v>
      </c>
      <c r="M10" s="226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6" customFormat="1" ht="26.45" customHeight="1" x14ac:dyDescent="0.25">
      <c r="B11" s="463"/>
      <c r="C11" s="109"/>
      <c r="D11" s="109"/>
      <c r="E11" s="109"/>
      <c r="F11" s="699" t="s">
        <v>20</v>
      </c>
      <c r="G11" s="220">
        <f>G6+G7+G8+G9+G10</f>
        <v>588</v>
      </c>
      <c r="H11" s="87"/>
      <c r="I11" s="226">
        <f t="shared" ref="I11:Y11" si="0">I6+I7+I8+I9+I10</f>
        <v>16.59</v>
      </c>
      <c r="J11" s="20">
        <f t="shared" si="0"/>
        <v>29.66</v>
      </c>
      <c r="K11" s="46">
        <f t="shared" si="0"/>
        <v>88.529999999999987</v>
      </c>
      <c r="L11" s="418">
        <f t="shared" si="0"/>
        <v>692.2</v>
      </c>
      <c r="M11" s="226">
        <f t="shared" si="0"/>
        <v>0.37000000000000005</v>
      </c>
      <c r="N11" s="20">
        <f t="shared" si="0"/>
        <v>0.30100000000000005</v>
      </c>
      <c r="O11" s="20">
        <f t="shared" si="0"/>
        <v>0.55000000000000004</v>
      </c>
      <c r="P11" s="20">
        <f t="shared" si="0"/>
        <v>60.480000000000004</v>
      </c>
      <c r="Q11" s="46">
        <f t="shared" si="0"/>
        <v>0.31</v>
      </c>
      <c r="R11" s="226">
        <f t="shared" si="0"/>
        <v>146.98000000000002</v>
      </c>
      <c r="S11" s="20">
        <f t="shared" si="0"/>
        <v>343.58000000000004</v>
      </c>
      <c r="T11" s="20">
        <f t="shared" si="0"/>
        <v>105.15</v>
      </c>
      <c r="U11" s="20">
        <f t="shared" si="0"/>
        <v>4.6500000000000004</v>
      </c>
      <c r="V11" s="20">
        <f t="shared" si="0"/>
        <v>406.69</v>
      </c>
      <c r="W11" s="20">
        <f t="shared" si="0"/>
        <v>1.9900000000000001E-2</v>
      </c>
      <c r="X11" s="20">
        <f t="shared" si="0"/>
        <v>7.4900000000000001E-3</v>
      </c>
      <c r="Y11" s="46">
        <f t="shared" si="0"/>
        <v>3.2000000000000001E-2</v>
      </c>
    </row>
    <row r="12" spans="2:25" s="36" customFormat="1" ht="26.45" customHeight="1" thickBot="1" x14ac:dyDescent="0.3">
      <c r="B12" s="463"/>
      <c r="C12" s="367"/>
      <c r="D12" s="114"/>
      <c r="E12" s="139"/>
      <c r="F12" s="700" t="s">
        <v>21</v>
      </c>
      <c r="G12" s="162"/>
      <c r="H12" s="214"/>
      <c r="I12" s="171"/>
      <c r="J12" s="51"/>
      <c r="K12" s="96"/>
      <c r="L12" s="478">
        <f>L11/27.2</f>
        <v>25.448529411764707</v>
      </c>
      <c r="M12" s="171"/>
      <c r="N12" s="124"/>
      <c r="O12" s="51"/>
      <c r="P12" s="51"/>
      <c r="Q12" s="96"/>
      <c r="R12" s="171"/>
      <c r="S12" s="51"/>
      <c r="T12" s="51"/>
      <c r="U12" s="51"/>
      <c r="V12" s="51"/>
      <c r="W12" s="51"/>
      <c r="X12" s="51"/>
      <c r="Y12" s="96"/>
    </row>
    <row r="13" spans="2:25" s="16" customFormat="1" ht="26.45" customHeight="1" x14ac:dyDescent="0.25">
      <c r="B13" s="530" t="s">
        <v>6</v>
      </c>
      <c r="C13" s="193"/>
      <c r="D13" s="311">
        <v>24</v>
      </c>
      <c r="E13" s="113" t="s">
        <v>7</v>
      </c>
      <c r="F13" s="334" t="s">
        <v>96</v>
      </c>
      <c r="G13" s="113">
        <v>150</v>
      </c>
      <c r="H13" s="246"/>
      <c r="I13" s="217">
        <v>0.6</v>
      </c>
      <c r="J13" s="39">
        <v>0</v>
      </c>
      <c r="K13" s="42">
        <v>16.95</v>
      </c>
      <c r="L13" s="429">
        <v>69</v>
      </c>
      <c r="M13" s="217">
        <v>0.01</v>
      </c>
      <c r="N13" s="39">
        <v>0.03</v>
      </c>
      <c r="O13" s="39">
        <v>19.5</v>
      </c>
      <c r="P13" s="39">
        <v>0</v>
      </c>
      <c r="Q13" s="40">
        <v>0</v>
      </c>
      <c r="R13" s="217">
        <v>24</v>
      </c>
      <c r="S13" s="39">
        <v>16.5</v>
      </c>
      <c r="T13" s="39">
        <v>13.5</v>
      </c>
      <c r="U13" s="39">
        <v>3.3</v>
      </c>
      <c r="V13" s="39">
        <v>417</v>
      </c>
      <c r="W13" s="39">
        <v>3.0000000000000001E-3</v>
      </c>
      <c r="X13" s="39">
        <v>5.0000000000000001E-4</v>
      </c>
      <c r="Y13" s="40">
        <v>1.4999999999999999E-2</v>
      </c>
    </row>
    <row r="14" spans="2:25" s="16" customFormat="1" ht="26.45" customHeight="1" x14ac:dyDescent="0.25">
      <c r="B14" s="532"/>
      <c r="C14" s="98"/>
      <c r="D14" s="118">
        <v>138</v>
      </c>
      <c r="E14" s="110" t="s">
        <v>8</v>
      </c>
      <c r="F14" s="309" t="s">
        <v>61</v>
      </c>
      <c r="G14" s="483">
        <v>250</v>
      </c>
      <c r="H14" s="86"/>
      <c r="I14" s="200">
        <v>7.75</v>
      </c>
      <c r="J14" s="13">
        <v>7.75</v>
      </c>
      <c r="K14" s="43">
        <v>13.75</v>
      </c>
      <c r="L14" s="111">
        <v>157.25</v>
      </c>
      <c r="M14" s="75">
        <v>0.1</v>
      </c>
      <c r="N14" s="75">
        <v>0.05</v>
      </c>
      <c r="O14" s="13">
        <v>13.37</v>
      </c>
      <c r="P14" s="13">
        <v>125.63</v>
      </c>
      <c r="Q14" s="23">
        <v>0</v>
      </c>
      <c r="R14" s="200">
        <v>40.549999999999997</v>
      </c>
      <c r="S14" s="13">
        <v>96.6</v>
      </c>
      <c r="T14" s="13">
        <v>34.15</v>
      </c>
      <c r="U14" s="13">
        <v>1.35</v>
      </c>
      <c r="V14" s="13">
        <v>327.25</v>
      </c>
      <c r="W14" s="13">
        <v>5.0000000000000001E-3</v>
      </c>
      <c r="X14" s="13">
        <v>0</v>
      </c>
      <c r="Y14" s="43">
        <v>2.3E-2</v>
      </c>
    </row>
    <row r="15" spans="2:25" s="36" customFormat="1" ht="32.25" customHeight="1" x14ac:dyDescent="0.25">
      <c r="B15" s="562"/>
      <c r="C15" s="130"/>
      <c r="D15" s="218">
        <v>177</v>
      </c>
      <c r="E15" s="108" t="s">
        <v>9</v>
      </c>
      <c r="F15" s="571" t="s">
        <v>115</v>
      </c>
      <c r="G15" s="138">
        <v>100</v>
      </c>
      <c r="H15" s="108"/>
      <c r="I15" s="200">
        <v>17.52</v>
      </c>
      <c r="J15" s="13">
        <v>14.84</v>
      </c>
      <c r="K15" s="23">
        <v>1.79</v>
      </c>
      <c r="L15" s="237">
        <v>211.63</v>
      </c>
      <c r="M15" s="200">
        <v>7.0000000000000007E-2</v>
      </c>
      <c r="N15" s="75">
        <v>0.13</v>
      </c>
      <c r="O15" s="13">
        <v>1.89</v>
      </c>
      <c r="P15" s="13">
        <v>130</v>
      </c>
      <c r="Q15" s="23">
        <v>1E-3</v>
      </c>
      <c r="R15" s="200">
        <v>22.43</v>
      </c>
      <c r="S15" s="13">
        <v>146.94</v>
      </c>
      <c r="T15" s="13">
        <v>21.63</v>
      </c>
      <c r="U15" s="13">
        <v>1.27</v>
      </c>
      <c r="V15" s="13">
        <v>247.44</v>
      </c>
      <c r="W15" s="13">
        <v>4.7999999999999996E-3</v>
      </c>
      <c r="X15" s="13">
        <v>2.9999999999999997E-4</v>
      </c>
      <c r="Y15" s="43">
        <v>0.12</v>
      </c>
    </row>
    <row r="16" spans="2:25" s="36" customFormat="1" ht="27" customHeight="1" x14ac:dyDescent="0.25">
      <c r="B16" s="562"/>
      <c r="C16" s="99"/>
      <c r="D16" s="87">
        <v>54</v>
      </c>
      <c r="E16" s="109" t="s">
        <v>76</v>
      </c>
      <c r="F16" s="127" t="s">
        <v>38</v>
      </c>
      <c r="G16" s="485">
        <v>180</v>
      </c>
      <c r="H16" s="109"/>
      <c r="I16" s="208">
        <v>8.64</v>
      </c>
      <c r="J16" s="78">
        <v>6.12</v>
      </c>
      <c r="K16" s="176">
        <v>40.68</v>
      </c>
      <c r="L16" s="304">
        <v>252.36</v>
      </c>
      <c r="M16" s="226">
        <v>0.25</v>
      </c>
      <c r="N16" s="19">
        <v>0.09</v>
      </c>
      <c r="O16" s="20">
        <v>0</v>
      </c>
      <c r="P16" s="20">
        <v>0</v>
      </c>
      <c r="Q16" s="21">
        <v>0</v>
      </c>
      <c r="R16" s="226">
        <v>17.46</v>
      </c>
      <c r="S16" s="20">
        <v>250.65</v>
      </c>
      <c r="T16" s="20">
        <v>167.99</v>
      </c>
      <c r="U16" s="20">
        <v>5.61</v>
      </c>
      <c r="V16" s="20">
        <v>228.17</v>
      </c>
      <c r="W16" s="20">
        <v>2E-3</v>
      </c>
      <c r="X16" s="20">
        <v>4.0000000000000001E-3</v>
      </c>
      <c r="Y16" s="46">
        <v>1.6E-2</v>
      </c>
    </row>
    <row r="17" spans="2:25" s="16" customFormat="1" ht="38.25" customHeight="1" x14ac:dyDescent="0.25">
      <c r="B17" s="533"/>
      <c r="C17" s="98"/>
      <c r="D17" s="420">
        <v>104</v>
      </c>
      <c r="E17" s="108" t="s">
        <v>17</v>
      </c>
      <c r="F17" s="571" t="s">
        <v>121</v>
      </c>
      <c r="G17" s="138">
        <v>200</v>
      </c>
      <c r="H17" s="108"/>
      <c r="I17" s="17">
        <v>0</v>
      </c>
      <c r="J17" s="15">
        <v>0</v>
      </c>
      <c r="K17" s="18">
        <v>19.8</v>
      </c>
      <c r="L17" s="157">
        <v>81.599999999999994</v>
      </c>
      <c r="M17" s="199">
        <v>0.16</v>
      </c>
      <c r="N17" s="17">
        <v>0.1</v>
      </c>
      <c r="O17" s="15">
        <v>9.18</v>
      </c>
      <c r="P17" s="15">
        <v>80</v>
      </c>
      <c r="Q17" s="18">
        <v>0.96</v>
      </c>
      <c r="R17" s="199">
        <v>0.78</v>
      </c>
      <c r="S17" s="15">
        <v>0</v>
      </c>
      <c r="T17" s="15">
        <v>0</v>
      </c>
      <c r="U17" s="15">
        <v>0</v>
      </c>
      <c r="V17" s="15">
        <v>0.24</v>
      </c>
      <c r="W17" s="15">
        <v>0</v>
      </c>
      <c r="X17" s="15">
        <v>0</v>
      </c>
      <c r="Y17" s="41">
        <v>0</v>
      </c>
    </row>
    <row r="18" spans="2:25" s="16" customFormat="1" ht="26.45" customHeight="1" x14ac:dyDescent="0.25">
      <c r="B18" s="533"/>
      <c r="C18" s="98"/>
      <c r="D18" s="420">
        <v>119</v>
      </c>
      <c r="E18" s="108" t="s">
        <v>13</v>
      </c>
      <c r="F18" s="352" t="s">
        <v>50</v>
      </c>
      <c r="G18" s="138">
        <v>45</v>
      </c>
      <c r="H18" s="108"/>
      <c r="I18" s="17">
        <v>3.19</v>
      </c>
      <c r="J18" s="15">
        <v>0.31</v>
      </c>
      <c r="K18" s="18">
        <v>19.89</v>
      </c>
      <c r="L18" s="157">
        <v>108</v>
      </c>
      <c r="M18" s="199">
        <v>0.04</v>
      </c>
      <c r="N18" s="17">
        <v>1.2999999999999999E-2</v>
      </c>
      <c r="O18" s="15">
        <v>0</v>
      </c>
      <c r="P18" s="15">
        <v>0</v>
      </c>
      <c r="Q18" s="41">
        <v>0</v>
      </c>
      <c r="R18" s="199">
        <v>14.8</v>
      </c>
      <c r="S18" s="15">
        <v>87.2</v>
      </c>
      <c r="T18" s="15">
        <v>26</v>
      </c>
      <c r="U18" s="15">
        <v>1.1200000000000001</v>
      </c>
      <c r="V18" s="15">
        <v>37.200000000000003</v>
      </c>
      <c r="W18" s="15">
        <v>1.2999999999999999E-3</v>
      </c>
      <c r="X18" s="15">
        <v>3.0000000000000001E-3</v>
      </c>
      <c r="Y18" s="41">
        <v>0</v>
      </c>
    </row>
    <row r="19" spans="2:25" s="16" customFormat="1" ht="23.25" customHeight="1" x14ac:dyDescent="0.25">
      <c r="B19" s="533"/>
      <c r="C19" s="110"/>
      <c r="D19" s="137">
        <v>120</v>
      </c>
      <c r="E19" s="108" t="s">
        <v>14</v>
      </c>
      <c r="F19" s="352" t="s">
        <v>43</v>
      </c>
      <c r="G19" s="138">
        <v>25</v>
      </c>
      <c r="H19" s="108"/>
      <c r="I19" s="17">
        <v>1.42</v>
      </c>
      <c r="J19" s="15">
        <v>0.27</v>
      </c>
      <c r="K19" s="18">
        <v>9.3000000000000007</v>
      </c>
      <c r="L19" s="157">
        <v>45.32</v>
      </c>
      <c r="M19" s="226">
        <v>0.02</v>
      </c>
      <c r="N19" s="19">
        <v>0.03</v>
      </c>
      <c r="O19" s="20">
        <v>0.1</v>
      </c>
      <c r="P19" s="20">
        <v>0</v>
      </c>
      <c r="Q19" s="21">
        <v>0</v>
      </c>
      <c r="R19" s="226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36" customFormat="1" ht="26.45" customHeight="1" x14ac:dyDescent="0.25">
      <c r="B20" s="562"/>
      <c r="C20" s="130"/>
      <c r="D20" s="139"/>
      <c r="E20" s="114"/>
      <c r="F20" s="149" t="s">
        <v>20</v>
      </c>
      <c r="G20" s="239">
        <f>SUM(G13:G19)</f>
        <v>950</v>
      </c>
      <c r="H20" s="114"/>
      <c r="I20" s="35">
        <f t="shared" ref="I20:K20" si="1">SUM(I13:I19)</f>
        <v>39.119999999999997</v>
      </c>
      <c r="J20" s="34">
        <f t="shared" si="1"/>
        <v>29.29</v>
      </c>
      <c r="K20" s="218">
        <f t="shared" si="1"/>
        <v>122.16</v>
      </c>
      <c r="L20" s="220">
        <f>SUM(L13:L19)</f>
        <v>925.16000000000008</v>
      </c>
      <c r="M20" s="170">
        <f t="shared" ref="M20:Y20" si="2">SUM(M13:M19)</f>
        <v>0.65</v>
      </c>
      <c r="N20" s="34">
        <f t="shared" si="2"/>
        <v>0.44300000000000006</v>
      </c>
      <c r="O20" s="34">
        <f t="shared" si="2"/>
        <v>44.04</v>
      </c>
      <c r="P20" s="34">
        <f t="shared" si="2"/>
        <v>335.63</v>
      </c>
      <c r="Q20" s="67">
        <f t="shared" si="2"/>
        <v>0.96099999999999997</v>
      </c>
      <c r="R20" s="170">
        <f t="shared" si="2"/>
        <v>128.51999999999998</v>
      </c>
      <c r="S20" s="34">
        <f t="shared" si="2"/>
        <v>627.89</v>
      </c>
      <c r="T20" s="34">
        <f t="shared" si="2"/>
        <v>273.52</v>
      </c>
      <c r="U20" s="34">
        <f t="shared" si="2"/>
        <v>13.220000000000002</v>
      </c>
      <c r="V20" s="34">
        <f t="shared" si="2"/>
        <v>1349.17</v>
      </c>
      <c r="W20" s="34">
        <f t="shared" si="2"/>
        <v>1.8599999999999998E-2</v>
      </c>
      <c r="X20" s="34">
        <f t="shared" si="2"/>
        <v>1.03E-2</v>
      </c>
      <c r="Y20" s="67">
        <f t="shared" si="2"/>
        <v>0.19399999999999998</v>
      </c>
    </row>
    <row r="21" spans="2:25" s="36" customFormat="1" ht="26.45" customHeight="1" thickBot="1" x14ac:dyDescent="0.3">
      <c r="B21" s="566"/>
      <c r="C21" s="205"/>
      <c r="D21" s="140"/>
      <c r="E21" s="115"/>
      <c r="F21" s="150" t="s">
        <v>21</v>
      </c>
      <c r="G21" s="166"/>
      <c r="H21" s="112"/>
      <c r="I21" s="124"/>
      <c r="J21" s="51"/>
      <c r="K21" s="103"/>
      <c r="L21" s="163">
        <f>L20/27.2</f>
        <v>34.013235294117649</v>
      </c>
      <c r="M21" s="171"/>
      <c r="N21" s="124"/>
      <c r="O21" s="51"/>
      <c r="P21" s="51"/>
      <c r="Q21" s="96"/>
      <c r="R21" s="171"/>
      <c r="S21" s="51"/>
      <c r="T21" s="51"/>
      <c r="U21" s="51"/>
      <c r="V21" s="51"/>
      <c r="W21" s="51"/>
      <c r="X21" s="51"/>
      <c r="Y21" s="96"/>
    </row>
    <row r="22" spans="2:25" ht="15.75" x14ac:dyDescent="0.25">
      <c r="B22" s="9"/>
      <c r="C22" s="191"/>
      <c r="D22" s="192"/>
      <c r="E22" s="196"/>
      <c r="F22" s="28"/>
      <c r="G22" s="28"/>
      <c r="H22" s="180"/>
      <c r="I22" s="181"/>
      <c r="J22" s="180"/>
      <c r="K22" s="28"/>
      <c r="L22" s="182"/>
      <c r="M22" s="28"/>
      <c r="N22" s="28"/>
      <c r="O22" s="28"/>
      <c r="P22" s="183"/>
      <c r="Q22" s="183"/>
      <c r="R22" s="183"/>
      <c r="S22" s="183"/>
      <c r="T22" s="183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16" zoomScale="70" zoomScaleNormal="70" workbookViewId="0">
      <selection activeCell="A29" sqref="A29:XFD29"/>
    </sheetView>
  </sheetViews>
  <sheetFormatPr defaultRowHeight="15" x14ac:dyDescent="0.25"/>
  <cols>
    <col min="2" max="2" width="16.85546875" customWidth="1"/>
    <col min="3" max="3" width="15.7109375" style="629" customWidth="1"/>
    <col min="4" max="4" width="19.4257812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2.85546875" customWidth="1"/>
    <col min="12" max="12" width="20.7109375" customWidth="1"/>
    <col min="13" max="13" width="11.28515625" customWidth="1"/>
    <col min="17" max="17" width="9.140625" customWidth="1"/>
    <col min="24" max="24" width="9.85546875" bestFit="1" customWidth="1"/>
  </cols>
  <sheetData>
    <row r="2" spans="2:25" ht="23.25" x14ac:dyDescent="0.35">
      <c r="B2" s="520" t="s">
        <v>1</v>
      </c>
      <c r="C2" s="521"/>
      <c r="D2" s="521"/>
      <c r="E2" s="520" t="s">
        <v>3</v>
      </c>
      <c r="F2" s="520"/>
      <c r="G2" s="522" t="s">
        <v>2</v>
      </c>
      <c r="H2" s="521">
        <v>17</v>
      </c>
      <c r="I2" s="6"/>
      <c r="L2" s="8"/>
      <c r="M2" s="7"/>
      <c r="N2" s="1"/>
      <c r="O2" s="2"/>
    </row>
    <row r="3" spans="2:25" ht="15.75" thickBot="1" x14ac:dyDescent="0.3">
      <c r="B3" s="1"/>
      <c r="C3" s="630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26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21" t="s">
        <v>23</v>
      </c>
      <c r="N4" s="922"/>
      <c r="O4" s="950"/>
      <c r="P4" s="950"/>
      <c r="Q4" s="951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28.5" customHeight="1" thickBot="1" x14ac:dyDescent="0.3">
      <c r="B5" s="925"/>
      <c r="C5" s="932"/>
      <c r="D5" s="925"/>
      <c r="E5" s="925"/>
      <c r="F5" s="925"/>
      <c r="G5" s="925"/>
      <c r="H5" s="925"/>
      <c r="I5" s="85" t="s">
        <v>26</v>
      </c>
      <c r="J5" s="89" t="s">
        <v>27</v>
      </c>
      <c r="K5" s="85" t="s">
        <v>28</v>
      </c>
      <c r="L5" s="928"/>
      <c r="M5" s="377" t="s">
        <v>29</v>
      </c>
      <c r="N5" s="102" t="s">
        <v>98</v>
      </c>
      <c r="O5" s="373" t="s">
        <v>30</v>
      </c>
      <c r="P5" s="551" t="s">
        <v>99</v>
      </c>
      <c r="Q5" s="373" t="s">
        <v>100</v>
      </c>
      <c r="R5" s="85" t="s">
        <v>31</v>
      </c>
      <c r="S5" s="373" t="s">
        <v>32</v>
      </c>
      <c r="T5" s="85" t="s">
        <v>33</v>
      </c>
      <c r="U5" s="373" t="s">
        <v>34</v>
      </c>
      <c r="V5" s="68" t="s">
        <v>101</v>
      </c>
      <c r="W5" s="377" t="s">
        <v>102</v>
      </c>
      <c r="X5" s="377" t="s">
        <v>103</v>
      </c>
      <c r="Y5" s="89" t="s">
        <v>104</v>
      </c>
    </row>
    <row r="6" spans="2:25" s="16" customFormat="1" ht="26.45" customHeight="1" x14ac:dyDescent="0.25">
      <c r="B6" s="532" t="s">
        <v>5</v>
      </c>
      <c r="C6" s="113"/>
      <c r="D6" s="123" t="s">
        <v>42</v>
      </c>
      <c r="E6" s="87" t="s">
        <v>19</v>
      </c>
      <c r="F6" s="751" t="s">
        <v>39</v>
      </c>
      <c r="G6" s="185">
        <v>17</v>
      </c>
      <c r="H6" s="752"/>
      <c r="I6" s="226">
        <v>1.7</v>
      </c>
      <c r="J6" s="20">
        <v>4.42</v>
      </c>
      <c r="K6" s="46">
        <v>0.85</v>
      </c>
      <c r="L6" s="160">
        <v>49.98</v>
      </c>
      <c r="M6" s="278">
        <v>0</v>
      </c>
      <c r="N6" s="280">
        <v>0</v>
      </c>
      <c r="O6" s="49">
        <v>0.1</v>
      </c>
      <c r="P6" s="49">
        <v>0</v>
      </c>
      <c r="Q6" s="310">
        <v>0</v>
      </c>
      <c r="R6" s="278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16" customFormat="1" ht="26.45" customHeight="1" x14ac:dyDescent="0.25">
      <c r="B7" s="463"/>
      <c r="C7" s="625" t="s">
        <v>67</v>
      </c>
      <c r="D7" s="133">
        <v>152</v>
      </c>
      <c r="E7" s="151" t="s">
        <v>77</v>
      </c>
      <c r="F7" s="620" t="s">
        <v>52</v>
      </c>
      <c r="G7" s="474">
        <v>100</v>
      </c>
      <c r="H7" s="133"/>
      <c r="I7" s="207">
        <v>19.16</v>
      </c>
      <c r="J7" s="54">
        <v>16.64</v>
      </c>
      <c r="K7" s="72">
        <v>8.74</v>
      </c>
      <c r="L7" s="273">
        <v>261.98</v>
      </c>
      <c r="M7" s="207">
        <v>0.08</v>
      </c>
      <c r="N7" s="54">
        <v>0.14000000000000001</v>
      </c>
      <c r="O7" s="54">
        <v>0.9</v>
      </c>
      <c r="P7" s="54">
        <v>10</v>
      </c>
      <c r="Q7" s="72">
        <v>0.03</v>
      </c>
      <c r="R7" s="207">
        <v>27.64</v>
      </c>
      <c r="S7" s="54">
        <v>172.63</v>
      </c>
      <c r="T7" s="54">
        <v>22.13</v>
      </c>
      <c r="U7" s="54">
        <v>1.91</v>
      </c>
      <c r="V7" s="54">
        <v>260.82</v>
      </c>
      <c r="W7" s="54">
        <v>6.0000000000000001E-3</v>
      </c>
      <c r="X7" s="54">
        <v>1E-3</v>
      </c>
      <c r="Y7" s="72">
        <v>0.09</v>
      </c>
    </row>
    <row r="8" spans="2:25" s="36" customFormat="1" ht="26.45" customHeight="1" x14ac:dyDescent="0.25">
      <c r="B8" s="463"/>
      <c r="C8" s="624" t="s">
        <v>110</v>
      </c>
      <c r="D8" s="152">
        <v>126</v>
      </c>
      <c r="E8" s="156" t="s">
        <v>9</v>
      </c>
      <c r="F8" s="444" t="s">
        <v>97</v>
      </c>
      <c r="G8" s="439">
        <v>100</v>
      </c>
      <c r="H8" s="134"/>
      <c r="I8" s="275">
        <v>20.54</v>
      </c>
      <c r="J8" s="57">
        <v>20.6</v>
      </c>
      <c r="K8" s="73">
        <v>3.99</v>
      </c>
      <c r="L8" s="203">
        <v>284.44</v>
      </c>
      <c r="M8" s="202">
        <v>7.0000000000000007E-2</v>
      </c>
      <c r="N8" s="202">
        <v>0.16</v>
      </c>
      <c r="O8" s="57">
        <v>1.2</v>
      </c>
      <c r="P8" s="57">
        <v>10</v>
      </c>
      <c r="Q8" s="58">
        <v>0.04</v>
      </c>
      <c r="R8" s="275">
        <v>35.979999999999997</v>
      </c>
      <c r="S8" s="57">
        <v>209.89</v>
      </c>
      <c r="T8" s="57">
        <v>27.04</v>
      </c>
      <c r="U8" s="57">
        <v>2.86</v>
      </c>
      <c r="V8" s="57">
        <v>367.2</v>
      </c>
      <c r="W8" s="57">
        <v>9.5999999999999992E-3</v>
      </c>
      <c r="X8" s="57">
        <v>2.9E-4</v>
      </c>
      <c r="Y8" s="73">
        <v>7.0000000000000007E-2</v>
      </c>
    </row>
    <row r="9" spans="2:25" s="36" customFormat="1" ht="26.45" customHeight="1" x14ac:dyDescent="0.25">
      <c r="B9" s="463"/>
      <c r="C9" s="130"/>
      <c r="D9" s="110">
        <v>53</v>
      </c>
      <c r="E9" s="86" t="s">
        <v>58</v>
      </c>
      <c r="F9" s="107" t="s">
        <v>55</v>
      </c>
      <c r="G9" s="86">
        <v>180</v>
      </c>
      <c r="H9" s="110"/>
      <c r="I9" s="75">
        <v>3.96</v>
      </c>
      <c r="J9" s="13">
        <v>5.94</v>
      </c>
      <c r="K9" s="23">
        <v>38.700000000000003</v>
      </c>
      <c r="L9" s="111">
        <v>223.74</v>
      </c>
      <c r="M9" s="75">
        <v>0.03</v>
      </c>
      <c r="N9" s="75">
        <v>0.04</v>
      </c>
      <c r="O9" s="13">
        <v>0</v>
      </c>
      <c r="P9" s="13">
        <v>22.68</v>
      </c>
      <c r="Q9" s="23">
        <v>0.09</v>
      </c>
      <c r="R9" s="200">
        <v>5.94</v>
      </c>
      <c r="S9" s="13">
        <v>95.79</v>
      </c>
      <c r="T9" s="33">
        <v>31.82</v>
      </c>
      <c r="U9" s="13">
        <v>0.63</v>
      </c>
      <c r="V9" s="13">
        <v>0.62</v>
      </c>
      <c r="W9" s="13">
        <v>0</v>
      </c>
      <c r="X9" s="13">
        <v>8.9999999999999993E-3</v>
      </c>
      <c r="Y9" s="41">
        <v>3.2000000000000001E-2</v>
      </c>
    </row>
    <row r="10" spans="2:25" s="36" customFormat="1" ht="36" customHeight="1" x14ac:dyDescent="0.25">
      <c r="B10" s="463"/>
      <c r="C10" s="119"/>
      <c r="D10" s="109">
        <v>95</v>
      </c>
      <c r="E10" s="138" t="s">
        <v>17</v>
      </c>
      <c r="F10" s="529" t="s">
        <v>122</v>
      </c>
      <c r="G10" s="480">
        <v>200</v>
      </c>
      <c r="H10" s="108"/>
      <c r="I10" s="199">
        <v>0</v>
      </c>
      <c r="J10" s="15">
        <v>0</v>
      </c>
      <c r="K10" s="18">
        <v>20</v>
      </c>
      <c r="L10" s="158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199">
        <v>0</v>
      </c>
      <c r="S10" s="15">
        <v>0</v>
      </c>
      <c r="T10" s="32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6" customFormat="1" ht="26.45" customHeight="1" x14ac:dyDescent="0.25">
      <c r="B11" s="463"/>
      <c r="C11" s="109"/>
      <c r="D11" s="366">
        <v>119</v>
      </c>
      <c r="E11" s="110" t="s">
        <v>13</v>
      </c>
      <c r="F11" s="107" t="s">
        <v>50</v>
      </c>
      <c r="G11" s="136">
        <v>25</v>
      </c>
      <c r="H11" s="110"/>
      <c r="I11" s="769">
        <v>1.78</v>
      </c>
      <c r="J11" s="29">
        <v>0.18</v>
      </c>
      <c r="K11" s="265">
        <v>11.05</v>
      </c>
      <c r="L11" s="770">
        <v>60</v>
      </c>
      <c r="M11" s="266">
        <v>2.5000000000000001E-2</v>
      </c>
      <c r="N11" s="769">
        <v>8.0000000000000002E-3</v>
      </c>
      <c r="O11" s="29">
        <v>0</v>
      </c>
      <c r="P11" s="29">
        <v>0</v>
      </c>
      <c r="Q11" s="262">
        <v>0</v>
      </c>
      <c r="R11" s="266">
        <v>9.25</v>
      </c>
      <c r="S11" s="29">
        <v>54.5</v>
      </c>
      <c r="T11" s="29">
        <v>16.25</v>
      </c>
      <c r="U11" s="29">
        <v>0.7</v>
      </c>
      <c r="V11" s="29">
        <v>23.25</v>
      </c>
      <c r="W11" s="29">
        <v>8.0000000000000004E-4</v>
      </c>
      <c r="X11" s="29">
        <v>2E-3</v>
      </c>
      <c r="Y11" s="262">
        <v>0</v>
      </c>
    </row>
    <row r="12" spans="2:25" s="36" customFormat="1" ht="26.45" customHeight="1" x14ac:dyDescent="0.25">
      <c r="B12" s="463"/>
      <c r="C12" s="120"/>
      <c r="D12" s="118">
        <v>120</v>
      </c>
      <c r="E12" s="110" t="s">
        <v>14</v>
      </c>
      <c r="F12" s="107" t="s">
        <v>12</v>
      </c>
      <c r="G12" s="104">
        <v>30</v>
      </c>
      <c r="H12" s="108"/>
      <c r="I12" s="17">
        <v>1.71</v>
      </c>
      <c r="J12" s="15">
        <v>0.33</v>
      </c>
      <c r="K12" s="18">
        <v>11.16</v>
      </c>
      <c r="L12" s="157">
        <v>54.39</v>
      </c>
      <c r="M12" s="17">
        <v>0.02</v>
      </c>
      <c r="N12" s="17">
        <v>0.03</v>
      </c>
      <c r="O12" s="15">
        <v>0.1</v>
      </c>
      <c r="P12" s="15">
        <v>0</v>
      </c>
      <c r="Q12" s="18">
        <v>0</v>
      </c>
      <c r="R12" s="199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41">
        <v>0.02</v>
      </c>
    </row>
    <row r="13" spans="2:25" s="36" customFormat="1" ht="26.45" customHeight="1" x14ac:dyDescent="0.25">
      <c r="B13" s="463"/>
      <c r="C13" s="625" t="s">
        <v>67</v>
      </c>
      <c r="D13" s="133"/>
      <c r="E13" s="422"/>
      <c r="F13" s="339" t="s">
        <v>20</v>
      </c>
      <c r="G13" s="435">
        <f>G6+G7+G9+G10+G11+G12</f>
        <v>552</v>
      </c>
      <c r="H13" s="151"/>
      <c r="I13" s="52">
        <f t="shared" ref="I13:Y13" si="0">I6+I7+I9+I10+I11+I12</f>
        <v>28.310000000000002</v>
      </c>
      <c r="J13" s="52">
        <f t="shared" si="0"/>
        <v>27.51</v>
      </c>
      <c r="K13" s="133">
        <f t="shared" si="0"/>
        <v>90.5</v>
      </c>
      <c r="L13" s="151">
        <f t="shared" si="0"/>
        <v>730.49</v>
      </c>
      <c r="M13" s="52">
        <f t="shared" si="0"/>
        <v>0.255</v>
      </c>
      <c r="N13" s="52">
        <f t="shared" si="0"/>
        <v>0.31800000000000006</v>
      </c>
      <c r="O13" s="52">
        <f t="shared" si="0"/>
        <v>4.0999999999999996</v>
      </c>
      <c r="P13" s="52">
        <f t="shared" si="0"/>
        <v>111.88</v>
      </c>
      <c r="Q13" s="133">
        <f t="shared" si="0"/>
        <v>1.08</v>
      </c>
      <c r="R13" s="169">
        <f t="shared" si="0"/>
        <v>76.489999999999995</v>
      </c>
      <c r="S13" s="52">
        <f t="shared" si="0"/>
        <v>371.11</v>
      </c>
      <c r="T13" s="52">
        <f t="shared" si="0"/>
        <v>84.19</v>
      </c>
      <c r="U13" s="52">
        <f t="shared" si="0"/>
        <v>3.9099999999999997</v>
      </c>
      <c r="V13" s="52">
        <f t="shared" si="0"/>
        <v>376.56</v>
      </c>
      <c r="W13" s="52">
        <f t="shared" si="0"/>
        <v>9.300000000000001E-3</v>
      </c>
      <c r="X13" s="52">
        <f t="shared" si="0"/>
        <v>1.4499999999999999E-2</v>
      </c>
      <c r="Y13" s="128">
        <f t="shared" si="0"/>
        <v>0.14199999999999999</v>
      </c>
    </row>
    <row r="14" spans="2:25" s="36" customFormat="1" ht="26.45" customHeight="1" x14ac:dyDescent="0.25">
      <c r="B14" s="463"/>
      <c r="C14" s="624" t="s">
        <v>110</v>
      </c>
      <c r="D14" s="351"/>
      <c r="E14" s="492"/>
      <c r="F14" s="343" t="s">
        <v>20</v>
      </c>
      <c r="G14" s="436">
        <f>G6+G8+G9+G10+G11+G12</f>
        <v>552</v>
      </c>
      <c r="H14" s="198"/>
      <c r="I14" s="64">
        <f t="shared" ref="I14:Y14" si="1">I6+I8+I9+I10+I11+I12</f>
        <v>29.69</v>
      </c>
      <c r="J14" s="64">
        <f t="shared" si="1"/>
        <v>31.470000000000002</v>
      </c>
      <c r="K14" s="351">
        <f t="shared" si="1"/>
        <v>85.75</v>
      </c>
      <c r="L14" s="198">
        <f t="shared" si="1"/>
        <v>752.95</v>
      </c>
      <c r="M14" s="64">
        <f t="shared" si="1"/>
        <v>0.245</v>
      </c>
      <c r="N14" s="64">
        <f t="shared" si="1"/>
        <v>0.33800000000000008</v>
      </c>
      <c r="O14" s="64">
        <f t="shared" si="1"/>
        <v>4.3999999999999995</v>
      </c>
      <c r="P14" s="64">
        <f t="shared" si="1"/>
        <v>111.88</v>
      </c>
      <c r="Q14" s="351">
        <f t="shared" si="1"/>
        <v>1.0899999999999999</v>
      </c>
      <c r="R14" s="320">
        <f t="shared" si="1"/>
        <v>84.83</v>
      </c>
      <c r="S14" s="64">
        <f t="shared" si="1"/>
        <v>408.37</v>
      </c>
      <c r="T14" s="64">
        <f t="shared" si="1"/>
        <v>89.1</v>
      </c>
      <c r="U14" s="64">
        <f t="shared" si="1"/>
        <v>4.8600000000000003</v>
      </c>
      <c r="V14" s="64">
        <f t="shared" si="1"/>
        <v>482.94</v>
      </c>
      <c r="W14" s="64">
        <f t="shared" si="1"/>
        <v>1.29E-2</v>
      </c>
      <c r="X14" s="64">
        <f t="shared" si="1"/>
        <v>1.379E-2</v>
      </c>
      <c r="Y14" s="403">
        <f t="shared" si="1"/>
        <v>0.12200000000000001</v>
      </c>
    </row>
    <row r="15" spans="2:25" s="36" customFormat="1" ht="26.45" customHeight="1" x14ac:dyDescent="0.25">
      <c r="B15" s="463"/>
      <c r="C15" s="625" t="s">
        <v>67</v>
      </c>
      <c r="D15" s="386"/>
      <c r="E15" s="437"/>
      <c r="F15" s="339" t="s">
        <v>21</v>
      </c>
      <c r="G15" s="441"/>
      <c r="H15" s="197"/>
      <c r="I15" s="395"/>
      <c r="J15" s="396"/>
      <c r="K15" s="397"/>
      <c r="L15" s="401">
        <f>L13/27.2</f>
        <v>26.856249999999999</v>
      </c>
      <c r="M15" s="395"/>
      <c r="N15" s="395"/>
      <c r="O15" s="396"/>
      <c r="P15" s="396"/>
      <c r="Q15" s="397"/>
      <c r="R15" s="398"/>
      <c r="S15" s="396"/>
      <c r="T15" s="396"/>
      <c r="U15" s="396"/>
      <c r="V15" s="396"/>
      <c r="W15" s="396"/>
      <c r="X15" s="396"/>
      <c r="Y15" s="399"/>
    </row>
    <row r="16" spans="2:25" s="36" customFormat="1" ht="26.45" customHeight="1" thickBot="1" x14ac:dyDescent="0.3">
      <c r="B16" s="580"/>
      <c r="C16" s="624" t="s">
        <v>110</v>
      </c>
      <c r="D16" s="135"/>
      <c r="E16" s="450"/>
      <c r="F16" s="345" t="s">
        <v>21</v>
      </c>
      <c r="G16" s="442"/>
      <c r="H16" s="154"/>
      <c r="I16" s="376"/>
      <c r="J16" s="131"/>
      <c r="K16" s="400"/>
      <c r="L16" s="402">
        <f>L14/27.2</f>
        <v>27.681985294117649</v>
      </c>
      <c r="M16" s="376"/>
      <c r="N16" s="376"/>
      <c r="O16" s="131"/>
      <c r="P16" s="131"/>
      <c r="Q16" s="400"/>
      <c r="R16" s="250"/>
      <c r="S16" s="131"/>
      <c r="T16" s="131"/>
      <c r="U16" s="131"/>
      <c r="V16" s="131"/>
      <c r="W16" s="131"/>
      <c r="X16" s="131"/>
      <c r="Y16" s="132"/>
    </row>
    <row r="17" spans="2:25" s="16" customFormat="1" ht="36.75" customHeight="1" x14ac:dyDescent="0.25">
      <c r="B17" s="570" t="s">
        <v>6</v>
      </c>
      <c r="C17" s="756"/>
      <c r="D17" s="631">
        <v>235</v>
      </c>
      <c r="E17" s="123" t="s">
        <v>19</v>
      </c>
      <c r="F17" s="757" t="s">
        <v>165</v>
      </c>
      <c r="G17" s="746">
        <v>100</v>
      </c>
      <c r="H17" s="748"/>
      <c r="I17" s="278">
        <v>1.7</v>
      </c>
      <c r="J17" s="49">
        <v>13.3</v>
      </c>
      <c r="K17" s="50">
        <v>5.09</v>
      </c>
      <c r="L17" s="448">
        <v>148</v>
      </c>
      <c r="M17" s="278">
        <v>0.03</v>
      </c>
      <c r="N17" s="49">
        <v>0.06</v>
      </c>
      <c r="O17" s="49">
        <v>7</v>
      </c>
      <c r="P17" s="49">
        <v>150</v>
      </c>
      <c r="Q17" s="50">
        <v>0</v>
      </c>
      <c r="R17" s="278">
        <v>43</v>
      </c>
      <c r="S17" s="49">
        <v>31</v>
      </c>
      <c r="T17" s="49">
        <v>15</v>
      </c>
      <c r="U17" s="49">
        <v>0.7</v>
      </c>
      <c r="V17" s="49">
        <v>305</v>
      </c>
      <c r="W17" s="49">
        <v>2E-3</v>
      </c>
      <c r="X17" s="49">
        <v>2.9999999999999997E-4</v>
      </c>
      <c r="Y17" s="50">
        <v>0.14000000000000001</v>
      </c>
    </row>
    <row r="18" spans="2:25" s="16" customFormat="1" ht="36.75" customHeight="1" x14ac:dyDescent="0.25">
      <c r="B18" s="119"/>
      <c r="C18" s="756"/>
      <c r="D18" s="137">
        <v>37</v>
      </c>
      <c r="E18" s="109" t="s">
        <v>8</v>
      </c>
      <c r="F18" s="127" t="s">
        <v>166</v>
      </c>
      <c r="G18" s="190">
        <v>250</v>
      </c>
      <c r="H18" s="750"/>
      <c r="I18" s="765">
        <v>7.23</v>
      </c>
      <c r="J18" s="758">
        <v>6.88</v>
      </c>
      <c r="K18" s="766">
        <v>13.5</v>
      </c>
      <c r="L18" s="767">
        <v>144.62</v>
      </c>
      <c r="M18" s="208">
        <v>0.09</v>
      </c>
      <c r="N18" s="177">
        <v>0.09</v>
      </c>
      <c r="O18" s="78">
        <v>7.11</v>
      </c>
      <c r="P18" s="78">
        <v>140</v>
      </c>
      <c r="Q18" s="176">
        <v>0</v>
      </c>
      <c r="R18" s="208">
        <v>17.78</v>
      </c>
      <c r="S18" s="78">
        <v>103.26</v>
      </c>
      <c r="T18" s="744">
        <v>27.48</v>
      </c>
      <c r="U18" s="78">
        <v>1.53</v>
      </c>
      <c r="V18" s="78">
        <v>498.38</v>
      </c>
      <c r="W18" s="78">
        <v>6.34</v>
      </c>
      <c r="X18" s="78">
        <v>0.27</v>
      </c>
      <c r="Y18" s="46">
        <v>0.05</v>
      </c>
    </row>
    <row r="19" spans="2:25" s="16" customFormat="1" ht="36.75" customHeight="1" x14ac:dyDescent="0.25">
      <c r="B19" s="119"/>
      <c r="C19" s="130"/>
      <c r="D19" s="225">
        <v>148</v>
      </c>
      <c r="E19" s="109" t="s">
        <v>9</v>
      </c>
      <c r="F19" s="127" t="s">
        <v>93</v>
      </c>
      <c r="G19" s="485">
        <v>100</v>
      </c>
      <c r="H19" s="137"/>
      <c r="I19" s="199">
        <v>21.9</v>
      </c>
      <c r="J19" s="15">
        <v>17.5</v>
      </c>
      <c r="K19" s="41">
        <v>6.9</v>
      </c>
      <c r="L19" s="211">
        <v>272.60000000000002</v>
      </c>
      <c r="M19" s="199">
        <v>0.03</v>
      </c>
      <c r="N19" s="17">
        <v>0.12</v>
      </c>
      <c r="O19" s="15">
        <v>2.67</v>
      </c>
      <c r="P19" s="15">
        <v>193</v>
      </c>
      <c r="Q19" s="41">
        <v>0.23</v>
      </c>
      <c r="R19" s="199">
        <v>30.98</v>
      </c>
      <c r="S19" s="15">
        <v>116.05</v>
      </c>
      <c r="T19" s="15">
        <v>19.87</v>
      </c>
      <c r="U19" s="15">
        <v>0.54</v>
      </c>
      <c r="V19" s="15">
        <v>98.3</v>
      </c>
      <c r="W19" s="15">
        <v>0.12</v>
      </c>
      <c r="X19" s="15">
        <v>1E-3</v>
      </c>
      <c r="Y19" s="41">
        <v>0.56999999999999995</v>
      </c>
    </row>
    <row r="20" spans="2:25" s="16" customFormat="1" ht="36.75" customHeight="1" x14ac:dyDescent="0.25">
      <c r="B20" s="119"/>
      <c r="C20" s="625" t="s">
        <v>67</v>
      </c>
      <c r="D20" s="422">
        <v>50</v>
      </c>
      <c r="E20" s="151" t="s">
        <v>58</v>
      </c>
      <c r="F20" s="129" t="s">
        <v>84</v>
      </c>
      <c r="G20" s="151">
        <v>180</v>
      </c>
      <c r="H20" s="422"/>
      <c r="I20" s="610">
        <v>3.96</v>
      </c>
      <c r="J20" s="501">
        <v>9.36</v>
      </c>
      <c r="K20" s="611">
        <v>26.82</v>
      </c>
      <c r="L20" s="612">
        <v>207.72</v>
      </c>
      <c r="M20" s="335">
        <v>0.16</v>
      </c>
      <c r="N20" s="504">
        <v>0.14000000000000001</v>
      </c>
      <c r="O20" s="336">
        <v>21.78</v>
      </c>
      <c r="P20" s="336">
        <v>25.92</v>
      </c>
      <c r="Q20" s="337">
        <v>0.18</v>
      </c>
      <c r="R20" s="335">
        <v>43.63</v>
      </c>
      <c r="S20" s="336">
        <v>102.6</v>
      </c>
      <c r="T20" s="336">
        <v>33.35</v>
      </c>
      <c r="U20" s="336">
        <v>1.36</v>
      </c>
      <c r="V20" s="336">
        <v>841.68</v>
      </c>
      <c r="W20" s="336">
        <v>8.9999999999999993E-3</v>
      </c>
      <c r="X20" s="336">
        <v>2E-3</v>
      </c>
      <c r="Y20" s="337">
        <v>0.05</v>
      </c>
    </row>
    <row r="21" spans="2:25" s="16" customFormat="1" ht="36.75" customHeight="1" x14ac:dyDescent="0.25">
      <c r="B21" s="119"/>
      <c r="C21" s="624" t="s">
        <v>69</v>
      </c>
      <c r="D21" s="759">
        <v>51</v>
      </c>
      <c r="E21" s="679" t="s">
        <v>58</v>
      </c>
      <c r="F21" s="760" t="s">
        <v>167</v>
      </c>
      <c r="G21" s="912">
        <v>180</v>
      </c>
      <c r="H21" s="762"/>
      <c r="I21" s="680">
        <v>3.99</v>
      </c>
      <c r="J21" s="681">
        <v>4.57</v>
      </c>
      <c r="K21" s="682">
        <v>31.25</v>
      </c>
      <c r="L21" s="761">
        <v>181.35</v>
      </c>
      <c r="M21" s="680">
        <v>0.18</v>
      </c>
      <c r="N21" s="683">
        <v>0.12</v>
      </c>
      <c r="O21" s="681">
        <v>16.84</v>
      </c>
      <c r="P21" s="681">
        <v>30</v>
      </c>
      <c r="Q21" s="682">
        <v>0.08</v>
      </c>
      <c r="R21" s="680">
        <v>24.13</v>
      </c>
      <c r="S21" s="681">
        <v>108.7</v>
      </c>
      <c r="T21" s="681">
        <v>42.82</v>
      </c>
      <c r="U21" s="681">
        <v>1.74</v>
      </c>
      <c r="V21" s="681">
        <v>996.5</v>
      </c>
      <c r="W21" s="681">
        <v>9.7000000000000003E-3</v>
      </c>
      <c r="X21" s="681">
        <v>5.9999999999999995E-4</v>
      </c>
      <c r="Y21" s="682">
        <v>0.06</v>
      </c>
    </row>
    <row r="22" spans="2:25" s="16" customFormat="1" ht="36.75" customHeight="1" x14ac:dyDescent="0.25">
      <c r="B22" s="119"/>
      <c r="C22" s="109"/>
      <c r="D22" s="420">
        <v>216</v>
      </c>
      <c r="E22" s="108" t="s">
        <v>17</v>
      </c>
      <c r="F22" s="529" t="s">
        <v>128</v>
      </c>
      <c r="G22" s="108">
        <v>200</v>
      </c>
      <c r="H22" s="763"/>
      <c r="I22" s="199">
        <v>0.26</v>
      </c>
      <c r="J22" s="15">
        <v>0</v>
      </c>
      <c r="K22" s="41">
        <v>15.46</v>
      </c>
      <c r="L22" s="211">
        <v>62</v>
      </c>
      <c r="M22" s="226">
        <v>0</v>
      </c>
      <c r="N22" s="19">
        <v>0</v>
      </c>
      <c r="O22" s="20">
        <v>4.4000000000000004</v>
      </c>
      <c r="P22" s="20">
        <v>0</v>
      </c>
      <c r="Q22" s="46">
        <v>0</v>
      </c>
      <c r="R22" s="226">
        <v>0.4</v>
      </c>
      <c r="S22" s="20">
        <v>0</v>
      </c>
      <c r="T22" s="20">
        <v>0</v>
      </c>
      <c r="U22" s="20">
        <v>0.04</v>
      </c>
      <c r="V22" s="20">
        <v>0.36</v>
      </c>
      <c r="W22" s="20">
        <v>0</v>
      </c>
      <c r="X22" s="20">
        <v>0</v>
      </c>
      <c r="Y22" s="46">
        <v>0</v>
      </c>
    </row>
    <row r="23" spans="2:25" s="36" customFormat="1" ht="41.25" customHeight="1" x14ac:dyDescent="0.25">
      <c r="B23" s="458"/>
      <c r="C23" s="178"/>
      <c r="D23" s="304">
        <v>119</v>
      </c>
      <c r="E23" s="108" t="s">
        <v>13</v>
      </c>
      <c r="F23" s="105" t="s">
        <v>50</v>
      </c>
      <c r="G23" s="109">
        <v>30</v>
      </c>
      <c r="H23" s="575"/>
      <c r="I23" s="226">
        <v>1.42</v>
      </c>
      <c r="J23" s="20">
        <v>0.14000000000000001</v>
      </c>
      <c r="K23" s="46">
        <v>8.84</v>
      </c>
      <c r="L23" s="333">
        <v>48</v>
      </c>
      <c r="M23" s="226">
        <v>0.02</v>
      </c>
      <c r="N23" s="20">
        <v>5.0000000000000001E-3</v>
      </c>
      <c r="O23" s="20">
        <v>0</v>
      </c>
      <c r="P23" s="20">
        <v>0</v>
      </c>
      <c r="Q23" s="46">
        <v>0</v>
      </c>
      <c r="R23" s="226">
        <v>7.4</v>
      </c>
      <c r="S23" s="20">
        <v>43.6</v>
      </c>
      <c r="T23" s="20">
        <v>13</v>
      </c>
      <c r="U23" s="20">
        <v>0.56000000000000005</v>
      </c>
      <c r="V23" s="20">
        <v>18.600000000000001</v>
      </c>
      <c r="W23" s="20">
        <v>5.0000000000000001E-4</v>
      </c>
      <c r="X23" s="20">
        <v>1.5E-3</v>
      </c>
      <c r="Y23" s="46">
        <v>0</v>
      </c>
    </row>
    <row r="24" spans="2:25" s="16" customFormat="1" ht="33.75" customHeight="1" x14ac:dyDescent="0.25">
      <c r="B24" s="581"/>
      <c r="C24" s="178"/>
      <c r="D24" s="137">
        <v>120</v>
      </c>
      <c r="E24" s="108" t="s">
        <v>14</v>
      </c>
      <c r="F24" s="352" t="s">
        <v>43</v>
      </c>
      <c r="G24" s="138">
        <v>25</v>
      </c>
      <c r="H24" s="138"/>
      <c r="I24" s="199">
        <v>1.42</v>
      </c>
      <c r="J24" s="15">
        <v>0.27</v>
      </c>
      <c r="K24" s="41">
        <v>9.3000000000000007</v>
      </c>
      <c r="L24" s="211">
        <v>45.32</v>
      </c>
      <c r="M24" s="226">
        <v>0.02</v>
      </c>
      <c r="N24" s="20">
        <v>0.03</v>
      </c>
      <c r="O24" s="20">
        <v>0.1</v>
      </c>
      <c r="P24" s="20">
        <v>0</v>
      </c>
      <c r="Q24" s="46">
        <v>0</v>
      </c>
      <c r="R24" s="226">
        <v>8.5</v>
      </c>
      <c r="S24" s="20">
        <v>30</v>
      </c>
      <c r="T24" s="20">
        <v>10.25</v>
      </c>
      <c r="U24" s="20">
        <v>0.56999999999999995</v>
      </c>
      <c r="V24" s="20">
        <v>91.87</v>
      </c>
      <c r="W24" s="20">
        <v>2.5000000000000001E-3</v>
      </c>
      <c r="X24" s="20">
        <v>2.5000000000000001E-3</v>
      </c>
      <c r="Y24" s="46">
        <v>0.02</v>
      </c>
    </row>
    <row r="25" spans="2:25" s="16" customFormat="1" ht="26.45" customHeight="1" x14ac:dyDescent="0.25">
      <c r="B25" s="581"/>
      <c r="C25" s="625" t="s">
        <v>67</v>
      </c>
      <c r="D25" s="133"/>
      <c r="E25" s="422"/>
      <c r="F25" s="339" t="s">
        <v>20</v>
      </c>
      <c r="G25" s="474">
        <f>G17+G18+G19+G20+G22+G23+G24</f>
        <v>885</v>
      </c>
      <c r="H25" s="592"/>
      <c r="I25" s="913">
        <f t="shared" ref="I25:Y25" si="2">I17+I18+I19+I20+I22+I23+I24</f>
        <v>37.89</v>
      </c>
      <c r="J25" s="914">
        <f t="shared" si="2"/>
        <v>47.45</v>
      </c>
      <c r="K25" s="915">
        <f t="shared" si="2"/>
        <v>85.910000000000011</v>
      </c>
      <c r="L25" s="479">
        <f t="shared" si="2"/>
        <v>928.2600000000001</v>
      </c>
      <c r="M25" s="913">
        <f t="shared" si="2"/>
        <v>0.35000000000000003</v>
      </c>
      <c r="N25" s="914">
        <f t="shared" si="2"/>
        <v>0.44500000000000006</v>
      </c>
      <c r="O25" s="914">
        <f t="shared" si="2"/>
        <v>43.06</v>
      </c>
      <c r="P25" s="914">
        <f t="shared" si="2"/>
        <v>508.92</v>
      </c>
      <c r="Q25" s="915">
        <f t="shared" si="2"/>
        <v>0.41000000000000003</v>
      </c>
      <c r="R25" s="913">
        <f t="shared" si="2"/>
        <v>151.69000000000003</v>
      </c>
      <c r="S25" s="914">
        <f t="shared" si="2"/>
        <v>426.51</v>
      </c>
      <c r="T25" s="914">
        <f t="shared" si="2"/>
        <v>118.95000000000002</v>
      </c>
      <c r="U25" s="914">
        <f t="shared" si="2"/>
        <v>5.3000000000000007</v>
      </c>
      <c r="V25" s="914">
        <f t="shared" si="2"/>
        <v>1854.1899999999996</v>
      </c>
      <c r="W25" s="914">
        <f t="shared" si="2"/>
        <v>6.4740000000000002</v>
      </c>
      <c r="X25" s="914">
        <f t="shared" si="2"/>
        <v>0.27730000000000005</v>
      </c>
      <c r="Y25" s="915">
        <f t="shared" si="2"/>
        <v>0.83000000000000007</v>
      </c>
    </row>
    <row r="26" spans="2:25" s="16" customFormat="1" ht="26.45" customHeight="1" x14ac:dyDescent="0.25">
      <c r="B26" s="581"/>
      <c r="C26" s="624" t="s">
        <v>110</v>
      </c>
      <c r="D26" s="351"/>
      <c r="E26" s="492"/>
      <c r="F26" s="343" t="s">
        <v>20</v>
      </c>
      <c r="G26" s="241">
        <f>G17+G18+G19+G21+G22+G23+G24</f>
        <v>885</v>
      </c>
      <c r="H26" s="428"/>
      <c r="I26" s="407">
        <f t="shared" ref="I26:Y26" si="3">I17+I18+I19+I21+I22+I23+I24</f>
        <v>37.92</v>
      </c>
      <c r="J26" s="406">
        <f t="shared" si="3"/>
        <v>42.660000000000004</v>
      </c>
      <c r="K26" s="408">
        <f t="shared" si="3"/>
        <v>90.34</v>
      </c>
      <c r="L26" s="461">
        <f t="shared" si="3"/>
        <v>901.8900000000001</v>
      </c>
      <c r="M26" s="407">
        <f t="shared" si="3"/>
        <v>0.37</v>
      </c>
      <c r="N26" s="406">
        <f t="shared" si="3"/>
        <v>0.42500000000000004</v>
      </c>
      <c r="O26" s="406">
        <f t="shared" si="3"/>
        <v>38.120000000000005</v>
      </c>
      <c r="P26" s="406">
        <f t="shared" si="3"/>
        <v>513</v>
      </c>
      <c r="Q26" s="408">
        <f t="shared" si="3"/>
        <v>0.31</v>
      </c>
      <c r="R26" s="407">
        <f t="shared" si="3"/>
        <v>132.19</v>
      </c>
      <c r="S26" s="406">
        <f t="shared" si="3"/>
        <v>432.61</v>
      </c>
      <c r="T26" s="406">
        <f t="shared" si="3"/>
        <v>128.42000000000002</v>
      </c>
      <c r="U26" s="406">
        <f t="shared" si="3"/>
        <v>5.68</v>
      </c>
      <c r="V26" s="406">
        <f t="shared" si="3"/>
        <v>2009.0099999999998</v>
      </c>
      <c r="W26" s="406">
        <f t="shared" si="3"/>
        <v>6.4746999999999995</v>
      </c>
      <c r="X26" s="406">
        <f t="shared" si="3"/>
        <v>0.27590000000000003</v>
      </c>
      <c r="Y26" s="408">
        <f t="shared" si="3"/>
        <v>0.84000000000000008</v>
      </c>
    </row>
    <row r="27" spans="2:25" s="16" customFormat="1" ht="26.45" customHeight="1" x14ac:dyDescent="0.25">
      <c r="B27" s="581"/>
      <c r="C27" s="625" t="s">
        <v>67</v>
      </c>
      <c r="D27" s="386"/>
      <c r="E27" s="437"/>
      <c r="F27" s="339" t="s">
        <v>21</v>
      </c>
      <c r="G27" s="243"/>
      <c r="H27" s="916"/>
      <c r="I27" s="899"/>
      <c r="J27" s="900"/>
      <c r="K27" s="901"/>
      <c r="L27" s="301">
        <f>L25/27.2</f>
        <v>34.127205882352946</v>
      </c>
      <c r="M27" s="248"/>
      <c r="N27" s="60"/>
      <c r="O27" s="60"/>
      <c r="P27" s="60"/>
      <c r="Q27" s="61"/>
      <c r="R27" s="248"/>
      <c r="S27" s="60"/>
      <c r="T27" s="60"/>
      <c r="U27" s="60"/>
      <c r="V27" s="60"/>
      <c r="W27" s="60"/>
      <c r="X27" s="60"/>
      <c r="Y27" s="61"/>
    </row>
    <row r="28" spans="2:25" s="16" customFormat="1" ht="26.45" customHeight="1" thickBot="1" x14ac:dyDescent="0.3">
      <c r="B28" s="581"/>
      <c r="C28" s="624" t="s">
        <v>110</v>
      </c>
      <c r="D28" s="135"/>
      <c r="E28" s="450"/>
      <c r="F28" s="345" t="s">
        <v>21</v>
      </c>
      <c r="G28" s="154"/>
      <c r="H28" s="446"/>
      <c r="I28" s="250"/>
      <c r="J28" s="131"/>
      <c r="K28" s="132"/>
      <c r="L28" s="315">
        <f>L26/27.2</f>
        <v>33.1577205882353</v>
      </c>
      <c r="M28" s="250"/>
      <c r="N28" s="131"/>
      <c r="O28" s="131"/>
      <c r="P28" s="131"/>
      <c r="Q28" s="132"/>
      <c r="R28" s="250"/>
      <c r="S28" s="131"/>
      <c r="T28" s="131"/>
      <c r="U28" s="131"/>
      <c r="V28" s="131"/>
      <c r="W28" s="131"/>
      <c r="X28" s="131"/>
      <c r="Y28" s="132"/>
    </row>
    <row r="29" spans="2:25" x14ac:dyDescent="0.25">
      <c r="B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.75" x14ac:dyDescent="0.25">
      <c r="E30" s="11"/>
      <c r="F30" s="25"/>
      <c r="G30" s="26"/>
      <c r="H30" s="11"/>
      <c r="I30" s="11"/>
      <c r="J30" s="11"/>
      <c r="K30" s="11"/>
    </row>
    <row r="31" spans="2:25" ht="18.75" x14ac:dyDescent="0.25">
      <c r="B31" s="552" t="s">
        <v>59</v>
      </c>
      <c r="C31" s="627"/>
      <c r="D31" s="554"/>
      <c r="E31" s="554"/>
      <c r="F31" s="25"/>
      <c r="G31" s="26"/>
      <c r="H31" s="11"/>
      <c r="I31" s="11"/>
      <c r="J31" s="11"/>
      <c r="K31" s="11"/>
    </row>
    <row r="32" spans="2:25" ht="15.75" x14ac:dyDescent="0.25">
      <c r="B32" s="555" t="s">
        <v>60</v>
      </c>
      <c r="C32" s="628"/>
      <c r="D32" s="557"/>
      <c r="E32" s="557"/>
    </row>
    <row r="33" spans="5:11" ht="18.75" x14ac:dyDescent="0.25">
      <c r="E33" s="11"/>
      <c r="F33" s="25"/>
      <c r="G33" s="26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  <row r="40" spans="5:11" x14ac:dyDescent="0.2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zoomScale="60" zoomScaleNormal="60" workbookViewId="0">
      <selection activeCell="F6" sqref="F6"/>
    </sheetView>
  </sheetViews>
  <sheetFormatPr defaultRowHeight="15" x14ac:dyDescent="0.25"/>
  <cols>
    <col min="2" max="2" width="19.7109375" customWidth="1"/>
    <col min="3" max="3" width="15.42578125" style="629" customWidth="1"/>
    <col min="4" max="4" width="19.28515625" style="5" customWidth="1"/>
    <col min="5" max="5" width="22.2851562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5.28515625" customWidth="1"/>
    <col min="12" max="12" width="25.42578125" customWidth="1"/>
    <col min="13" max="13" width="11.28515625" customWidth="1"/>
    <col min="23" max="24" width="11.140625" bestFit="1" customWidth="1"/>
  </cols>
  <sheetData>
    <row r="2" spans="2:25" ht="23.25" x14ac:dyDescent="0.35">
      <c r="B2" s="520" t="s">
        <v>1</v>
      </c>
      <c r="C2" s="521"/>
      <c r="D2" s="521"/>
      <c r="E2" s="520" t="s">
        <v>3</v>
      </c>
      <c r="F2" s="520"/>
      <c r="G2" s="522" t="s">
        <v>2</v>
      </c>
      <c r="H2" s="521">
        <v>18</v>
      </c>
      <c r="I2" s="6"/>
      <c r="L2" s="8"/>
      <c r="M2" s="7"/>
      <c r="N2" s="1"/>
      <c r="O2" s="2"/>
    </row>
    <row r="3" spans="2:25" ht="15.75" thickBot="1" x14ac:dyDescent="0.3">
      <c r="B3" s="1"/>
      <c r="C3" s="62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24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21" t="s">
        <v>23</v>
      </c>
      <c r="N4" s="922"/>
      <c r="O4" s="950"/>
      <c r="P4" s="950"/>
      <c r="Q4" s="951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28.5" customHeight="1" thickBot="1" x14ac:dyDescent="0.3">
      <c r="B5" s="925"/>
      <c r="C5" s="931"/>
      <c r="D5" s="925"/>
      <c r="E5" s="925"/>
      <c r="F5" s="925"/>
      <c r="G5" s="925"/>
      <c r="H5" s="925"/>
      <c r="I5" s="452" t="s">
        <v>26</v>
      </c>
      <c r="J5" s="373" t="s">
        <v>27</v>
      </c>
      <c r="K5" s="519" t="s">
        <v>28</v>
      </c>
      <c r="L5" s="928"/>
      <c r="M5" s="394" t="s">
        <v>29</v>
      </c>
      <c r="N5" s="443" t="s">
        <v>98</v>
      </c>
      <c r="O5" s="373" t="s">
        <v>30</v>
      </c>
      <c r="P5" s="550" t="s">
        <v>99</v>
      </c>
      <c r="Q5" s="373" t="s">
        <v>100</v>
      </c>
      <c r="R5" s="452" t="s">
        <v>31</v>
      </c>
      <c r="S5" s="373" t="s">
        <v>32</v>
      </c>
      <c r="T5" s="452" t="s">
        <v>33</v>
      </c>
      <c r="U5" s="373" t="s">
        <v>34</v>
      </c>
      <c r="V5" s="392" t="s">
        <v>101</v>
      </c>
      <c r="W5" s="394" t="s">
        <v>102</v>
      </c>
      <c r="X5" s="394" t="s">
        <v>103</v>
      </c>
      <c r="Y5" s="209" t="s">
        <v>104</v>
      </c>
    </row>
    <row r="6" spans="2:25" s="16" customFormat="1" ht="37.5" customHeight="1" x14ac:dyDescent="0.25">
      <c r="B6" s="530" t="s">
        <v>5</v>
      </c>
      <c r="C6" s="823"/>
      <c r="D6" s="748">
        <v>137</v>
      </c>
      <c r="E6" s="748" t="s">
        <v>19</v>
      </c>
      <c r="F6" s="745" t="s">
        <v>144</v>
      </c>
      <c r="G6" s="746">
        <v>100</v>
      </c>
      <c r="H6" s="123"/>
      <c r="I6" s="280">
        <v>0.8</v>
      </c>
      <c r="J6" s="49">
        <v>0.2</v>
      </c>
      <c r="K6" s="310">
        <v>7.5</v>
      </c>
      <c r="L6" s="749">
        <v>38</v>
      </c>
      <c r="M6" s="278">
        <v>0.06</v>
      </c>
      <c r="N6" s="49">
        <v>0.03</v>
      </c>
      <c r="O6" s="49">
        <v>38</v>
      </c>
      <c r="P6" s="49">
        <v>10</v>
      </c>
      <c r="Q6" s="310">
        <v>0</v>
      </c>
      <c r="R6" s="278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37.5" customHeight="1" x14ac:dyDescent="0.25">
      <c r="B7" s="532"/>
      <c r="C7" s="151" t="s">
        <v>67</v>
      </c>
      <c r="D7" s="422">
        <v>2</v>
      </c>
      <c r="E7" s="422" t="s">
        <v>19</v>
      </c>
      <c r="F7" s="824" t="s">
        <v>175</v>
      </c>
      <c r="G7" s="474">
        <v>15</v>
      </c>
      <c r="H7" s="151"/>
      <c r="I7" s="825">
        <v>0.12</v>
      </c>
      <c r="J7" s="826">
        <v>10.88</v>
      </c>
      <c r="K7" s="827">
        <v>0.19</v>
      </c>
      <c r="L7" s="828">
        <v>99.15</v>
      </c>
      <c r="M7" s="248">
        <v>0</v>
      </c>
      <c r="N7" s="60">
        <v>0.02</v>
      </c>
      <c r="O7" s="60">
        <v>0</v>
      </c>
      <c r="P7" s="60">
        <v>70</v>
      </c>
      <c r="Q7" s="385">
        <v>0.19</v>
      </c>
      <c r="R7" s="248">
        <v>3.6</v>
      </c>
      <c r="S7" s="60">
        <v>4.5</v>
      </c>
      <c r="T7" s="60">
        <v>0</v>
      </c>
      <c r="U7" s="60">
        <v>0.03</v>
      </c>
      <c r="V7" s="60">
        <v>4.5</v>
      </c>
      <c r="W7" s="60">
        <v>0</v>
      </c>
      <c r="X7" s="60">
        <v>1.4999999999999999E-4</v>
      </c>
      <c r="Y7" s="61">
        <v>0</v>
      </c>
    </row>
    <row r="8" spans="2:25" s="16" customFormat="1" ht="37.5" customHeight="1" x14ac:dyDescent="0.25">
      <c r="B8" s="532"/>
      <c r="C8" s="624" t="s">
        <v>110</v>
      </c>
      <c r="D8" s="156">
        <v>201</v>
      </c>
      <c r="E8" s="156" t="s">
        <v>19</v>
      </c>
      <c r="F8" s="829" t="s">
        <v>176</v>
      </c>
      <c r="G8" s="475">
        <v>15</v>
      </c>
      <c r="H8" s="152"/>
      <c r="I8" s="683">
        <v>0.06</v>
      </c>
      <c r="J8" s="681">
        <v>3.1</v>
      </c>
      <c r="K8" s="830">
        <v>0.95</v>
      </c>
      <c r="L8" s="821">
        <v>32.049999999999997</v>
      </c>
      <c r="M8" s="201">
        <v>0</v>
      </c>
      <c r="N8" s="65">
        <v>0</v>
      </c>
      <c r="O8" s="65">
        <v>0</v>
      </c>
      <c r="P8" s="65">
        <v>20</v>
      </c>
      <c r="Q8" s="384">
        <v>0.06</v>
      </c>
      <c r="R8" s="201">
        <v>2.95</v>
      </c>
      <c r="S8" s="65">
        <v>3.6</v>
      </c>
      <c r="T8" s="65">
        <v>0.25</v>
      </c>
      <c r="U8" s="65">
        <v>0</v>
      </c>
      <c r="V8" s="65">
        <v>2.65</v>
      </c>
      <c r="W8" s="65">
        <v>0</v>
      </c>
      <c r="X8" s="65">
        <v>5.0000000000000002E-5</v>
      </c>
      <c r="Y8" s="93">
        <v>0</v>
      </c>
    </row>
    <row r="9" spans="2:25" s="16" customFormat="1" ht="37.5" customHeight="1" x14ac:dyDescent="0.25">
      <c r="B9" s="532"/>
      <c r="C9" s="831"/>
      <c r="D9" s="109">
        <v>66</v>
      </c>
      <c r="E9" s="109" t="s">
        <v>56</v>
      </c>
      <c r="F9" s="148" t="s">
        <v>53</v>
      </c>
      <c r="G9" s="190">
        <v>200</v>
      </c>
      <c r="H9" s="87"/>
      <c r="I9" s="226">
        <v>20.8</v>
      </c>
      <c r="J9" s="20">
        <v>21.8</v>
      </c>
      <c r="K9" s="46">
        <v>3.6</v>
      </c>
      <c r="L9" s="225">
        <v>293.60000000000002</v>
      </c>
      <c r="M9" s="226">
        <v>0.1</v>
      </c>
      <c r="N9" s="20">
        <v>0.54</v>
      </c>
      <c r="O9" s="20">
        <v>0.7</v>
      </c>
      <c r="P9" s="20">
        <v>228.2</v>
      </c>
      <c r="Q9" s="46">
        <v>2.66</v>
      </c>
      <c r="R9" s="19">
        <v>149.80000000000001</v>
      </c>
      <c r="S9" s="20">
        <v>333.8</v>
      </c>
      <c r="T9" s="20">
        <v>25.08</v>
      </c>
      <c r="U9" s="20">
        <v>3.72</v>
      </c>
      <c r="V9" s="20">
        <v>310.2</v>
      </c>
      <c r="W9" s="20">
        <v>0.03</v>
      </c>
      <c r="X9" s="20">
        <v>3.5999999999999997E-2</v>
      </c>
      <c r="Y9" s="46">
        <v>0.13600000000000001</v>
      </c>
    </row>
    <row r="10" spans="2:25" s="16" customFormat="1" ht="37.5" customHeight="1" x14ac:dyDescent="0.25">
      <c r="B10" s="532"/>
      <c r="C10" s="831"/>
      <c r="D10" s="109">
        <v>113</v>
      </c>
      <c r="E10" s="137" t="s">
        <v>4</v>
      </c>
      <c r="F10" s="750" t="s">
        <v>10</v>
      </c>
      <c r="G10" s="137">
        <v>200</v>
      </c>
      <c r="H10" s="780"/>
      <c r="I10" s="226">
        <v>0.2</v>
      </c>
      <c r="J10" s="20">
        <v>0</v>
      </c>
      <c r="K10" s="46">
        <v>11</v>
      </c>
      <c r="L10" s="333">
        <v>45.6</v>
      </c>
      <c r="M10" s="226">
        <v>0</v>
      </c>
      <c r="N10" s="20">
        <v>0</v>
      </c>
      <c r="O10" s="20">
        <v>2.6</v>
      </c>
      <c r="P10" s="20">
        <v>0</v>
      </c>
      <c r="Q10" s="46">
        <v>0</v>
      </c>
      <c r="R10" s="226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7.5" customHeight="1" x14ac:dyDescent="0.25">
      <c r="B11" s="532"/>
      <c r="C11" s="831"/>
      <c r="D11" s="178">
        <v>121</v>
      </c>
      <c r="E11" s="137" t="s">
        <v>13</v>
      </c>
      <c r="F11" s="774" t="s">
        <v>46</v>
      </c>
      <c r="G11" s="153">
        <v>30</v>
      </c>
      <c r="H11" s="108"/>
      <c r="I11" s="17">
        <v>2.16</v>
      </c>
      <c r="J11" s="15">
        <v>0.81</v>
      </c>
      <c r="K11" s="18">
        <v>14.73</v>
      </c>
      <c r="L11" s="238">
        <v>75.66</v>
      </c>
      <c r="M11" s="199">
        <v>0.04</v>
      </c>
      <c r="N11" s="15">
        <v>0.01</v>
      </c>
      <c r="O11" s="15">
        <v>0</v>
      </c>
      <c r="P11" s="15">
        <v>0</v>
      </c>
      <c r="Q11" s="41">
        <v>0</v>
      </c>
      <c r="R11" s="199">
        <v>7.5</v>
      </c>
      <c r="S11" s="15">
        <v>24.6</v>
      </c>
      <c r="T11" s="15">
        <v>9.9</v>
      </c>
      <c r="U11" s="15">
        <v>0.45</v>
      </c>
      <c r="V11" s="15">
        <v>27.6</v>
      </c>
      <c r="W11" s="15">
        <v>0</v>
      </c>
      <c r="X11" s="15">
        <v>0</v>
      </c>
      <c r="Y11" s="41">
        <v>0</v>
      </c>
    </row>
    <row r="12" spans="2:25" s="16" customFormat="1" ht="37.5" customHeight="1" x14ac:dyDescent="0.25">
      <c r="B12" s="532"/>
      <c r="C12" s="831"/>
      <c r="D12" s="109">
        <v>120</v>
      </c>
      <c r="E12" s="137" t="s">
        <v>14</v>
      </c>
      <c r="F12" s="778" t="s">
        <v>43</v>
      </c>
      <c r="G12" s="108">
        <v>30</v>
      </c>
      <c r="H12" s="108"/>
      <c r="I12" s="17">
        <v>1.98</v>
      </c>
      <c r="J12" s="15">
        <v>0.36</v>
      </c>
      <c r="K12" s="18">
        <v>12.06</v>
      </c>
      <c r="L12" s="157">
        <v>59.4</v>
      </c>
      <c r="M12" s="17">
        <v>0.05</v>
      </c>
      <c r="N12" s="17">
        <v>0.02</v>
      </c>
      <c r="O12" s="15">
        <v>0</v>
      </c>
      <c r="P12" s="15">
        <v>0</v>
      </c>
      <c r="Q12" s="18">
        <v>0</v>
      </c>
      <c r="R12" s="199">
        <v>8.6999999999999993</v>
      </c>
      <c r="S12" s="15">
        <v>45</v>
      </c>
      <c r="T12" s="15">
        <v>14.1</v>
      </c>
      <c r="U12" s="15">
        <v>1.17</v>
      </c>
      <c r="V12" s="15">
        <v>70.5</v>
      </c>
      <c r="W12" s="15">
        <v>2.9999999999999997E-4</v>
      </c>
      <c r="X12" s="15">
        <v>1.65E-3</v>
      </c>
      <c r="Y12" s="41">
        <v>0.01</v>
      </c>
    </row>
    <row r="13" spans="2:25" s="16" customFormat="1" ht="37.5" customHeight="1" x14ac:dyDescent="0.25">
      <c r="B13" s="532"/>
      <c r="C13" s="151" t="s">
        <v>67</v>
      </c>
      <c r="D13" s="422"/>
      <c r="E13" s="422"/>
      <c r="F13" s="692" t="s">
        <v>20</v>
      </c>
      <c r="G13" s="151">
        <f>G6+G7+G9+G10+G11+G12</f>
        <v>575</v>
      </c>
      <c r="H13" s="151"/>
      <c r="I13" s="693">
        <f t="shared" ref="I13:Y13" si="0">I6+I7+I9+I10+I11+I12</f>
        <v>26.060000000000002</v>
      </c>
      <c r="J13" s="341">
        <f t="shared" si="0"/>
        <v>34.050000000000004</v>
      </c>
      <c r="K13" s="410">
        <f t="shared" si="0"/>
        <v>49.08</v>
      </c>
      <c r="L13" s="832">
        <f t="shared" si="0"/>
        <v>611.41</v>
      </c>
      <c r="M13" s="340">
        <f t="shared" si="0"/>
        <v>0.25</v>
      </c>
      <c r="N13" s="341">
        <f t="shared" si="0"/>
        <v>0.62000000000000011</v>
      </c>
      <c r="O13" s="341">
        <f t="shared" si="0"/>
        <v>41.300000000000004</v>
      </c>
      <c r="P13" s="341">
        <f t="shared" si="0"/>
        <v>308.2</v>
      </c>
      <c r="Q13" s="410">
        <f t="shared" si="0"/>
        <v>2.85</v>
      </c>
      <c r="R13" s="340">
        <f t="shared" si="0"/>
        <v>220.24</v>
      </c>
      <c r="S13" s="341">
        <f t="shared" si="0"/>
        <v>433.70000000000005</v>
      </c>
      <c r="T13" s="341">
        <f t="shared" si="0"/>
        <v>64.8</v>
      </c>
      <c r="U13" s="341">
        <f t="shared" si="0"/>
        <v>6.2700000000000005</v>
      </c>
      <c r="V13" s="341">
        <f t="shared" si="0"/>
        <v>583.14</v>
      </c>
      <c r="W13" s="341">
        <f t="shared" si="0"/>
        <v>3.0600000000000002E-2</v>
      </c>
      <c r="X13" s="22">
        <f t="shared" si="0"/>
        <v>3.7899999999999996E-2</v>
      </c>
      <c r="Y13" s="62">
        <f t="shared" si="0"/>
        <v>0.29600000000000004</v>
      </c>
    </row>
    <row r="14" spans="2:25" s="16" customFormat="1" ht="37.5" customHeight="1" x14ac:dyDescent="0.25">
      <c r="B14" s="532"/>
      <c r="C14" s="624" t="s">
        <v>110</v>
      </c>
      <c r="D14" s="156"/>
      <c r="E14" s="156"/>
      <c r="F14" s="694" t="s">
        <v>20</v>
      </c>
      <c r="G14" s="241">
        <f>G6+G8+G9+G10+G11+G12</f>
        <v>575</v>
      </c>
      <c r="H14" s="241"/>
      <c r="I14" s="725">
        <f t="shared" ref="I14:Y14" si="1">I6+I8+I9+I10+I11+I12</f>
        <v>26</v>
      </c>
      <c r="J14" s="406">
        <f t="shared" si="1"/>
        <v>26.27</v>
      </c>
      <c r="K14" s="411">
        <f t="shared" si="1"/>
        <v>49.84</v>
      </c>
      <c r="L14" s="833">
        <f t="shared" si="1"/>
        <v>544.31000000000006</v>
      </c>
      <c r="M14" s="407">
        <f t="shared" si="1"/>
        <v>0.25</v>
      </c>
      <c r="N14" s="406">
        <f t="shared" si="1"/>
        <v>0.60000000000000009</v>
      </c>
      <c r="O14" s="406">
        <f t="shared" si="1"/>
        <v>41.300000000000004</v>
      </c>
      <c r="P14" s="406">
        <f t="shared" si="1"/>
        <v>258.2</v>
      </c>
      <c r="Q14" s="411">
        <f t="shared" si="1"/>
        <v>2.72</v>
      </c>
      <c r="R14" s="407">
        <f t="shared" si="1"/>
        <v>219.58999999999997</v>
      </c>
      <c r="S14" s="406">
        <f t="shared" si="1"/>
        <v>432.80000000000007</v>
      </c>
      <c r="T14" s="406">
        <f t="shared" si="1"/>
        <v>65.05</v>
      </c>
      <c r="U14" s="406">
        <f t="shared" si="1"/>
        <v>6.24</v>
      </c>
      <c r="V14" s="406">
        <f t="shared" si="1"/>
        <v>581.29</v>
      </c>
      <c r="W14" s="406">
        <f t="shared" si="1"/>
        <v>3.0600000000000002E-2</v>
      </c>
      <c r="X14" s="406">
        <f t="shared" si="1"/>
        <v>3.7799999999999993E-2</v>
      </c>
      <c r="Y14" s="408">
        <f t="shared" si="1"/>
        <v>0.29600000000000004</v>
      </c>
    </row>
    <row r="15" spans="2:25" s="16" customFormat="1" ht="37.5" customHeight="1" x14ac:dyDescent="0.25">
      <c r="B15" s="532"/>
      <c r="C15" s="625" t="s">
        <v>67</v>
      </c>
      <c r="D15" s="422"/>
      <c r="E15" s="422"/>
      <c r="F15" s="692" t="s">
        <v>21</v>
      </c>
      <c r="G15" s="243"/>
      <c r="H15" s="151"/>
      <c r="I15" s="52"/>
      <c r="J15" s="22"/>
      <c r="K15" s="94"/>
      <c r="L15" s="832">
        <f>L13/23.5</f>
        <v>26.017446808510638</v>
      </c>
      <c r="M15" s="169"/>
      <c r="N15" s="22"/>
      <c r="O15" s="22"/>
      <c r="P15" s="22"/>
      <c r="Q15" s="94"/>
      <c r="R15" s="169"/>
      <c r="S15" s="22"/>
      <c r="T15" s="22"/>
      <c r="U15" s="22"/>
      <c r="V15" s="22"/>
      <c r="W15" s="22"/>
      <c r="X15" s="22"/>
      <c r="Y15" s="62"/>
    </row>
    <row r="16" spans="2:25" s="16" customFormat="1" ht="37.5" customHeight="1" thickBot="1" x14ac:dyDescent="0.3">
      <c r="B16" s="532"/>
      <c r="C16" s="626" t="s">
        <v>110</v>
      </c>
      <c r="D16" s="450"/>
      <c r="E16" s="450"/>
      <c r="F16" s="696" t="s">
        <v>21</v>
      </c>
      <c r="G16" s="154"/>
      <c r="H16" s="154"/>
      <c r="I16" s="376"/>
      <c r="J16" s="131"/>
      <c r="K16" s="400"/>
      <c r="L16" s="834">
        <f>L14/23.5</f>
        <v>23.16212765957447</v>
      </c>
      <c r="M16" s="250"/>
      <c r="N16" s="131"/>
      <c r="O16" s="131"/>
      <c r="P16" s="131"/>
      <c r="Q16" s="400"/>
      <c r="R16" s="250"/>
      <c r="S16" s="131"/>
      <c r="T16" s="131"/>
      <c r="U16" s="131"/>
      <c r="V16" s="131"/>
      <c r="W16" s="131"/>
      <c r="X16" s="131"/>
      <c r="Y16" s="132"/>
    </row>
    <row r="17" spans="2:26" s="16" customFormat="1" ht="37.5" customHeight="1" x14ac:dyDescent="0.25">
      <c r="B17" s="530" t="s">
        <v>6</v>
      </c>
      <c r="C17" s="113"/>
      <c r="D17" s="311">
        <v>137</v>
      </c>
      <c r="E17" s="569" t="s">
        <v>19</v>
      </c>
      <c r="F17" s="739" t="s">
        <v>144</v>
      </c>
      <c r="G17" s="740">
        <v>100</v>
      </c>
      <c r="H17" s="748"/>
      <c r="I17" s="278">
        <v>0.8</v>
      </c>
      <c r="J17" s="49">
        <v>0.2</v>
      </c>
      <c r="K17" s="50">
        <v>7.5</v>
      </c>
      <c r="L17" s="764">
        <v>38</v>
      </c>
      <c r="M17" s="278">
        <v>0.06</v>
      </c>
      <c r="N17" s="280">
        <v>0.03</v>
      </c>
      <c r="O17" s="49">
        <v>38</v>
      </c>
      <c r="P17" s="49">
        <v>10</v>
      </c>
      <c r="Q17" s="50">
        <v>0</v>
      </c>
      <c r="R17" s="278">
        <v>35</v>
      </c>
      <c r="S17" s="49">
        <v>17</v>
      </c>
      <c r="T17" s="49">
        <v>11</v>
      </c>
      <c r="U17" s="49">
        <v>0.1</v>
      </c>
      <c r="V17" s="49">
        <v>155</v>
      </c>
      <c r="W17" s="49">
        <v>2.9999999999999997E-4</v>
      </c>
      <c r="X17" s="49">
        <v>1E-4</v>
      </c>
      <c r="Y17" s="50">
        <v>0.15</v>
      </c>
    </row>
    <row r="18" spans="2:26" s="16" customFormat="1" ht="37.5" customHeight="1" x14ac:dyDescent="0.25">
      <c r="B18" s="532"/>
      <c r="C18" s="108"/>
      <c r="D18" s="118">
        <v>31</v>
      </c>
      <c r="E18" s="137" t="s">
        <v>86</v>
      </c>
      <c r="F18" s="127" t="s">
        <v>71</v>
      </c>
      <c r="G18" s="190">
        <v>250</v>
      </c>
      <c r="H18" s="87"/>
      <c r="I18" s="208">
        <v>7.17</v>
      </c>
      <c r="J18" s="78">
        <v>10.97</v>
      </c>
      <c r="K18" s="176">
        <v>10.92</v>
      </c>
      <c r="L18" s="366">
        <v>172.55</v>
      </c>
      <c r="M18" s="208">
        <v>0.05</v>
      </c>
      <c r="N18" s="177">
        <v>0.1</v>
      </c>
      <c r="O18" s="78">
        <v>6.55</v>
      </c>
      <c r="P18" s="78">
        <v>166</v>
      </c>
      <c r="Q18" s="176">
        <v>0.08</v>
      </c>
      <c r="R18" s="177">
        <v>42.25</v>
      </c>
      <c r="S18" s="78">
        <v>96.85</v>
      </c>
      <c r="T18" s="78">
        <v>25.35</v>
      </c>
      <c r="U18" s="78">
        <v>1.6</v>
      </c>
      <c r="V18" s="78">
        <v>348.5</v>
      </c>
      <c r="W18" s="78">
        <v>8.0000000000000002E-3</v>
      </c>
      <c r="X18" s="78">
        <v>0</v>
      </c>
      <c r="Y18" s="176">
        <v>4.4999999999999998E-2</v>
      </c>
    </row>
    <row r="19" spans="2:26" s="16" customFormat="1" ht="37.5" customHeight="1" x14ac:dyDescent="0.25">
      <c r="B19" s="533"/>
      <c r="C19" s="151" t="s">
        <v>67</v>
      </c>
      <c r="D19" s="128">
        <v>287</v>
      </c>
      <c r="E19" s="151" t="s">
        <v>9</v>
      </c>
      <c r="F19" s="383" t="s">
        <v>162</v>
      </c>
      <c r="G19" s="474">
        <v>100</v>
      </c>
      <c r="H19" s="709"/>
      <c r="I19" s="248">
        <v>15.59</v>
      </c>
      <c r="J19" s="60">
        <v>12.84</v>
      </c>
      <c r="K19" s="61">
        <v>10.85</v>
      </c>
      <c r="L19" s="355">
        <v>222.68</v>
      </c>
      <c r="M19" s="248">
        <v>0.08</v>
      </c>
      <c r="N19" s="59">
        <v>0.13</v>
      </c>
      <c r="O19" s="60">
        <v>3.86</v>
      </c>
      <c r="P19" s="60">
        <v>50</v>
      </c>
      <c r="Q19" s="61">
        <v>0.03</v>
      </c>
      <c r="R19" s="248">
        <v>29.03</v>
      </c>
      <c r="S19" s="60">
        <v>135.29</v>
      </c>
      <c r="T19" s="60">
        <v>23.38</v>
      </c>
      <c r="U19" s="60">
        <v>1.41</v>
      </c>
      <c r="V19" s="60">
        <v>292.83</v>
      </c>
      <c r="W19" s="60">
        <v>5.0000000000000001E-3</v>
      </c>
      <c r="X19" s="60">
        <v>1E-3</v>
      </c>
      <c r="Y19" s="61">
        <v>0.09</v>
      </c>
    </row>
    <row r="20" spans="2:26" s="16" customFormat="1" ht="37.5" customHeight="1" x14ac:dyDescent="0.25">
      <c r="B20" s="533"/>
      <c r="C20" s="152" t="s">
        <v>69</v>
      </c>
      <c r="D20" s="497">
        <v>150</v>
      </c>
      <c r="E20" s="497" t="s">
        <v>9</v>
      </c>
      <c r="F20" s="498" t="s">
        <v>127</v>
      </c>
      <c r="G20" s="593">
        <v>100</v>
      </c>
      <c r="H20" s="156"/>
      <c r="I20" s="201">
        <v>22.5</v>
      </c>
      <c r="J20" s="65">
        <v>17.3</v>
      </c>
      <c r="K20" s="93">
        <v>2.6</v>
      </c>
      <c r="L20" s="313">
        <v>255.7</v>
      </c>
      <c r="M20" s="201">
        <v>0.1</v>
      </c>
      <c r="N20" s="462">
        <v>0.18</v>
      </c>
      <c r="O20" s="65">
        <v>8.51</v>
      </c>
      <c r="P20" s="65">
        <v>80</v>
      </c>
      <c r="Q20" s="384">
        <v>0.05</v>
      </c>
      <c r="R20" s="201">
        <v>29.43</v>
      </c>
      <c r="S20" s="65">
        <v>198.56</v>
      </c>
      <c r="T20" s="65">
        <v>27.59</v>
      </c>
      <c r="U20" s="65">
        <v>1.87</v>
      </c>
      <c r="V20" s="65">
        <v>328.43</v>
      </c>
      <c r="W20" s="65">
        <v>5.4000000000000003E-3</v>
      </c>
      <c r="X20" s="65">
        <v>2.9999999999999997E-4</v>
      </c>
      <c r="Y20" s="93">
        <v>0.64</v>
      </c>
    </row>
    <row r="21" spans="2:26" s="16" customFormat="1" ht="37.5" customHeight="1" x14ac:dyDescent="0.25">
      <c r="B21" s="533"/>
      <c r="C21" s="109"/>
      <c r="D21" s="118">
        <v>64</v>
      </c>
      <c r="E21" s="87" t="s">
        <v>45</v>
      </c>
      <c r="F21" s="127" t="s">
        <v>64</v>
      </c>
      <c r="G21" s="190">
        <v>180</v>
      </c>
      <c r="H21" s="750"/>
      <c r="I21" s="208">
        <v>7.74</v>
      </c>
      <c r="J21" s="78">
        <v>4.8600000000000003</v>
      </c>
      <c r="K21" s="176">
        <v>48.24</v>
      </c>
      <c r="L21" s="304">
        <v>268.38</v>
      </c>
      <c r="M21" s="208">
        <v>0.09</v>
      </c>
      <c r="N21" s="177">
        <v>0.2</v>
      </c>
      <c r="O21" s="78">
        <v>0</v>
      </c>
      <c r="P21" s="78">
        <v>36</v>
      </c>
      <c r="Q21" s="79">
        <v>0.13</v>
      </c>
      <c r="R21" s="208">
        <v>15.66</v>
      </c>
      <c r="S21" s="78">
        <v>70</v>
      </c>
      <c r="T21" s="78">
        <v>27.03</v>
      </c>
      <c r="U21" s="78">
        <v>1.49</v>
      </c>
      <c r="V21" s="78">
        <v>1.28</v>
      </c>
      <c r="W21" s="78">
        <v>0</v>
      </c>
      <c r="X21" s="78">
        <v>0</v>
      </c>
      <c r="Y21" s="46">
        <v>0</v>
      </c>
    </row>
    <row r="22" spans="2:26" s="16" customFormat="1" ht="37.5" customHeight="1" x14ac:dyDescent="0.25">
      <c r="B22" s="533"/>
      <c r="C22" s="109"/>
      <c r="D22" s="118">
        <v>107</v>
      </c>
      <c r="E22" s="87" t="s">
        <v>17</v>
      </c>
      <c r="F22" s="127" t="s">
        <v>92</v>
      </c>
      <c r="G22" s="190">
        <v>200</v>
      </c>
      <c r="H22" s="137"/>
      <c r="I22" s="226">
        <v>0</v>
      </c>
      <c r="J22" s="20">
        <v>0</v>
      </c>
      <c r="K22" s="46">
        <v>22.8</v>
      </c>
      <c r="L22" s="225">
        <v>92</v>
      </c>
      <c r="M22" s="226">
        <v>0.04</v>
      </c>
      <c r="N22" s="19">
        <v>0.08</v>
      </c>
      <c r="O22" s="20">
        <v>12</v>
      </c>
      <c r="P22" s="20">
        <v>100</v>
      </c>
      <c r="Q22" s="46">
        <v>0</v>
      </c>
      <c r="R22" s="226">
        <v>0</v>
      </c>
      <c r="S22" s="20">
        <v>0</v>
      </c>
      <c r="T22" s="20">
        <v>0</v>
      </c>
      <c r="U22" s="20">
        <v>0</v>
      </c>
      <c r="V22" s="20">
        <v>304</v>
      </c>
      <c r="W22" s="20">
        <v>0</v>
      </c>
      <c r="X22" s="20">
        <v>0</v>
      </c>
      <c r="Y22" s="46">
        <v>0</v>
      </c>
    </row>
    <row r="23" spans="2:26" s="16" customFormat="1" ht="37.5" customHeight="1" x14ac:dyDescent="0.25">
      <c r="B23" s="533"/>
      <c r="C23" s="109"/>
      <c r="D23" s="304">
        <v>119</v>
      </c>
      <c r="E23" s="108" t="s">
        <v>13</v>
      </c>
      <c r="F23" s="105" t="s">
        <v>50</v>
      </c>
      <c r="G23" s="109">
        <v>30</v>
      </c>
      <c r="H23" s="575"/>
      <c r="I23" s="226">
        <v>2.2799999999999998</v>
      </c>
      <c r="J23" s="20">
        <v>0.24</v>
      </c>
      <c r="K23" s="46">
        <v>14.76</v>
      </c>
      <c r="L23" s="333">
        <v>70.5</v>
      </c>
      <c r="M23" s="226">
        <v>0.03</v>
      </c>
      <c r="N23" s="20">
        <v>0.01</v>
      </c>
      <c r="O23" s="20">
        <v>0</v>
      </c>
      <c r="P23" s="20">
        <v>0</v>
      </c>
      <c r="Q23" s="46">
        <v>0</v>
      </c>
      <c r="R23" s="19">
        <v>6</v>
      </c>
      <c r="S23" s="20">
        <v>19.5</v>
      </c>
      <c r="T23" s="20">
        <v>4.2</v>
      </c>
      <c r="U23" s="20">
        <v>0.33</v>
      </c>
      <c r="V23" s="20">
        <v>27.9</v>
      </c>
      <c r="W23" s="20">
        <v>0</v>
      </c>
      <c r="X23" s="20">
        <v>1.8E-3</v>
      </c>
      <c r="Y23" s="46">
        <v>4.3499999999999996</v>
      </c>
    </row>
    <row r="24" spans="2:26" s="16" customFormat="1" ht="37.5" customHeight="1" x14ac:dyDescent="0.25">
      <c r="B24" s="533"/>
      <c r="C24" s="109"/>
      <c r="D24" s="108">
        <v>120</v>
      </c>
      <c r="E24" s="138" t="s">
        <v>14</v>
      </c>
      <c r="F24" s="390" t="s">
        <v>43</v>
      </c>
      <c r="G24" s="138">
        <v>20</v>
      </c>
      <c r="H24" s="138"/>
      <c r="I24" s="199">
        <v>1.1399999999999999</v>
      </c>
      <c r="J24" s="15">
        <v>0.22</v>
      </c>
      <c r="K24" s="18">
        <v>7.44</v>
      </c>
      <c r="L24" s="234">
        <v>36.26</v>
      </c>
      <c r="M24" s="226">
        <v>0.02</v>
      </c>
      <c r="N24" s="20">
        <v>2.4E-2</v>
      </c>
      <c r="O24" s="20">
        <v>0.08</v>
      </c>
      <c r="P24" s="20">
        <v>0</v>
      </c>
      <c r="Q24" s="21">
        <v>0</v>
      </c>
      <c r="R24" s="226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6" s="16" customFormat="1" ht="37.5" customHeight="1" x14ac:dyDescent="0.25">
      <c r="B25" s="533"/>
      <c r="C25" s="625" t="s">
        <v>67</v>
      </c>
      <c r="D25" s="133"/>
      <c r="E25" s="151"/>
      <c r="F25" s="142" t="s">
        <v>20</v>
      </c>
      <c r="G25" s="197">
        <f>G17+G18+G19+G21+G22+G23+G24</f>
        <v>880</v>
      </c>
      <c r="H25" s="437"/>
      <c r="I25" s="169">
        <f t="shared" ref="I25:Y25" si="2">I17+I18+I19+I21+I22+I23+I24</f>
        <v>34.72</v>
      </c>
      <c r="J25" s="22">
        <f t="shared" si="2"/>
        <v>29.329999999999995</v>
      </c>
      <c r="K25" s="62">
        <f t="shared" si="2"/>
        <v>122.51</v>
      </c>
      <c r="L25" s="52">
        <f t="shared" si="2"/>
        <v>900.37</v>
      </c>
      <c r="M25" s="22">
        <f t="shared" si="2"/>
        <v>0.37</v>
      </c>
      <c r="N25" s="22">
        <f t="shared" si="2"/>
        <v>0.57400000000000007</v>
      </c>
      <c r="O25" s="22">
        <f t="shared" si="2"/>
        <v>60.489999999999995</v>
      </c>
      <c r="P25" s="22">
        <f t="shared" si="2"/>
        <v>362</v>
      </c>
      <c r="Q25" s="22">
        <f t="shared" si="2"/>
        <v>0.24</v>
      </c>
      <c r="R25" s="22">
        <f t="shared" si="2"/>
        <v>134.74</v>
      </c>
      <c r="S25" s="22">
        <f t="shared" si="2"/>
        <v>362.64</v>
      </c>
      <c r="T25" s="22">
        <f t="shared" si="2"/>
        <v>99.160000000000011</v>
      </c>
      <c r="U25" s="22">
        <f t="shared" si="2"/>
        <v>5.3900000000000006</v>
      </c>
      <c r="V25" s="22">
        <f t="shared" si="2"/>
        <v>1203.01</v>
      </c>
      <c r="W25" s="22">
        <f t="shared" si="2"/>
        <v>1.5299999999999999E-2</v>
      </c>
      <c r="X25" s="22">
        <f t="shared" si="2"/>
        <v>4.8999999999999998E-3</v>
      </c>
      <c r="Y25" s="22">
        <f t="shared" si="2"/>
        <v>4.6469999999999994</v>
      </c>
    </row>
    <row r="26" spans="2:26" s="16" customFormat="1" ht="37.5" customHeight="1" x14ac:dyDescent="0.25">
      <c r="B26" s="533"/>
      <c r="C26" s="624" t="s">
        <v>69</v>
      </c>
      <c r="D26" s="134"/>
      <c r="E26" s="152"/>
      <c r="F26" s="143" t="s">
        <v>20</v>
      </c>
      <c r="G26" s="198">
        <f>G17+G18+G20+G21+G22+G23+G24</f>
        <v>880</v>
      </c>
      <c r="H26" s="492"/>
      <c r="I26" s="249">
        <f t="shared" ref="I26:Y26" si="3">I17+I18+I20+I21+I22+I23+I24</f>
        <v>41.63</v>
      </c>
      <c r="J26" s="56">
        <f t="shared" si="3"/>
        <v>33.79</v>
      </c>
      <c r="K26" s="74">
        <f t="shared" si="3"/>
        <v>114.26</v>
      </c>
      <c r="L26" s="735">
        <f t="shared" si="3"/>
        <v>933.39</v>
      </c>
      <c r="M26" s="56">
        <f t="shared" si="3"/>
        <v>0.39</v>
      </c>
      <c r="N26" s="56">
        <f t="shared" si="3"/>
        <v>0.624</v>
      </c>
      <c r="O26" s="56">
        <f t="shared" si="3"/>
        <v>65.14</v>
      </c>
      <c r="P26" s="56">
        <f t="shared" si="3"/>
        <v>392</v>
      </c>
      <c r="Q26" s="56">
        <f t="shared" si="3"/>
        <v>0.26</v>
      </c>
      <c r="R26" s="56">
        <f t="shared" si="3"/>
        <v>135.14000000000001</v>
      </c>
      <c r="S26" s="56">
        <f t="shared" si="3"/>
        <v>425.90999999999997</v>
      </c>
      <c r="T26" s="56">
        <f t="shared" si="3"/>
        <v>103.37</v>
      </c>
      <c r="U26" s="56">
        <f t="shared" si="3"/>
        <v>5.8500000000000005</v>
      </c>
      <c r="V26" s="56">
        <f t="shared" si="3"/>
        <v>1238.6100000000001</v>
      </c>
      <c r="W26" s="56">
        <f t="shared" si="3"/>
        <v>1.5699999999999999E-2</v>
      </c>
      <c r="X26" s="56">
        <f t="shared" si="3"/>
        <v>4.1999999999999997E-3</v>
      </c>
      <c r="Y26" s="56">
        <f t="shared" si="3"/>
        <v>5.1969999999999992</v>
      </c>
    </row>
    <row r="27" spans="2:26" s="16" customFormat="1" ht="37.5" customHeight="1" x14ac:dyDescent="0.25">
      <c r="B27" s="533"/>
      <c r="C27" s="625" t="s">
        <v>67</v>
      </c>
      <c r="D27" s="133"/>
      <c r="E27" s="151"/>
      <c r="F27" s="144" t="s">
        <v>21</v>
      </c>
      <c r="G27" s="197"/>
      <c r="H27" s="386"/>
      <c r="I27" s="169"/>
      <c r="J27" s="22"/>
      <c r="K27" s="62"/>
      <c r="L27" s="447">
        <f>L25/27.2</f>
        <v>33.101838235294117</v>
      </c>
      <c r="M27" s="169"/>
      <c r="N27" s="22"/>
      <c r="O27" s="22"/>
      <c r="P27" s="22"/>
      <c r="Q27" s="62"/>
      <c r="R27" s="52"/>
      <c r="S27" s="22"/>
      <c r="T27" s="22"/>
      <c r="U27" s="22"/>
      <c r="V27" s="22"/>
      <c r="W27" s="22"/>
      <c r="X27" s="22"/>
      <c r="Y27" s="62"/>
    </row>
    <row r="28" spans="2:26" s="16" customFormat="1" ht="37.5" customHeight="1" thickBot="1" x14ac:dyDescent="0.3">
      <c r="B28" s="534"/>
      <c r="C28" s="626" t="s">
        <v>69</v>
      </c>
      <c r="D28" s="135"/>
      <c r="E28" s="154"/>
      <c r="F28" s="145" t="s">
        <v>21</v>
      </c>
      <c r="G28" s="154"/>
      <c r="H28" s="135"/>
      <c r="I28" s="346"/>
      <c r="J28" s="347"/>
      <c r="K28" s="348"/>
      <c r="L28" s="516">
        <f>L26/27.2</f>
        <v>34.315808823529409</v>
      </c>
      <c r="M28" s="346"/>
      <c r="N28" s="347"/>
      <c r="O28" s="347"/>
      <c r="P28" s="347"/>
      <c r="Q28" s="348"/>
      <c r="R28" s="491"/>
      <c r="S28" s="347"/>
      <c r="T28" s="347"/>
      <c r="U28" s="347"/>
      <c r="V28" s="347"/>
      <c r="W28" s="347"/>
      <c r="X28" s="347"/>
      <c r="Y28" s="348"/>
    </row>
    <row r="29" spans="2:26" x14ac:dyDescent="0.25">
      <c r="B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  <c r="Y29" s="379"/>
      <c r="Z29" s="379"/>
    </row>
    <row r="30" spans="2:26" ht="18.75" x14ac:dyDescent="0.25">
      <c r="E30" s="11"/>
      <c r="F30" s="229"/>
      <c r="G30" s="26"/>
      <c r="H30" s="11"/>
      <c r="I30" s="11"/>
      <c r="J30" s="11"/>
      <c r="K30" s="11"/>
    </row>
    <row r="31" spans="2:26" ht="18.75" x14ac:dyDescent="0.25">
      <c r="B31" s="552" t="s">
        <v>59</v>
      </c>
      <c r="C31" s="627"/>
      <c r="D31" s="554"/>
      <c r="E31" s="433"/>
      <c r="F31" s="25"/>
      <c r="G31" s="26"/>
      <c r="H31" s="11"/>
      <c r="I31" s="11"/>
      <c r="J31" s="11"/>
      <c r="K31" s="11"/>
    </row>
    <row r="32" spans="2:26" ht="18.75" x14ac:dyDescent="0.25">
      <c r="B32" s="555" t="s">
        <v>60</v>
      </c>
      <c r="C32" s="628"/>
      <c r="D32" s="557"/>
      <c r="E32" s="434"/>
      <c r="F32" s="25"/>
      <c r="G32" s="26"/>
      <c r="H32" s="11"/>
      <c r="I32" s="11"/>
      <c r="J32" s="11"/>
      <c r="K32" s="11"/>
    </row>
    <row r="33" spans="5:11" ht="18.75" x14ac:dyDescent="0.25">
      <c r="E33" s="11"/>
      <c r="F33" s="25"/>
      <c r="G33" s="26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  <row r="40" spans="5:11" x14ac:dyDescent="0.2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D4:D5"/>
    <mergeCell ref="L4:L5"/>
    <mergeCell ref="B4:B5"/>
    <mergeCell ref="E4:E5"/>
    <mergeCell ref="F4:F5"/>
    <mergeCell ref="G4:G5"/>
    <mergeCell ref="H4:H5"/>
    <mergeCell ref="I4:K4"/>
    <mergeCell ref="C4:C5"/>
  </mergeCells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zoomScale="60" zoomScaleNormal="60" workbookViewId="0">
      <selection activeCell="G24" sqref="G24:Y24"/>
    </sheetView>
  </sheetViews>
  <sheetFormatPr defaultRowHeight="15" x14ac:dyDescent="0.25"/>
  <cols>
    <col min="2" max="2" width="19.7109375" customWidth="1"/>
    <col min="3" max="3" width="10.42578125" style="629" customWidth="1"/>
    <col min="4" max="4" width="21.5703125" style="5" customWidth="1"/>
    <col min="5" max="5" width="22.28515625" customWidth="1"/>
    <col min="6" max="6" width="56.28515625" customWidth="1"/>
    <col min="7" max="7" width="13.85546875" customWidth="1"/>
    <col min="8" max="8" width="16.7109375" customWidth="1"/>
    <col min="10" max="10" width="11.28515625" customWidth="1"/>
    <col min="11" max="11" width="12.85546875" customWidth="1"/>
    <col min="12" max="12" width="22.140625" customWidth="1"/>
    <col min="13" max="13" width="11.28515625" customWidth="1"/>
    <col min="24" max="24" width="12.7109375" customWidth="1"/>
  </cols>
  <sheetData>
    <row r="2" spans="2:25" ht="23.25" x14ac:dyDescent="0.35">
      <c r="B2" s="520" t="s">
        <v>1</v>
      </c>
      <c r="C2" s="521"/>
      <c r="D2" s="521"/>
      <c r="E2" s="520" t="s">
        <v>3</v>
      </c>
      <c r="F2" s="520"/>
      <c r="G2" s="522" t="s">
        <v>2</v>
      </c>
      <c r="H2" s="521">
        <v>19</v>
      </c>
      <c r="I2" s="6"/>
      <c r="L2" s="8"/>
      <c r="M2" s="7"/>
      <c r="N2" s="1"/>
      <c r="O2" s="2"/>
    </row>
    <row r="3" spans="2:25" ht="15.75" thickBot="1" x14ac:dyDescent="0.3">
      <c r="B3" s="1"/>
      <c r="C3" s="623"/>
      <c r="D3" s="3"/>
      <c r="E3" s="1"/>
      <c r="F3" s="294"/>
      <c r="G3" s="294"/>
      <c r="H3" s="294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24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21" t="s">
        <v>23</v>
      </c>
      <c r="N4" s="922"/>
      <c r="O4" s="950"/>
      <c r="P4" s="950"/>
      <c r="Q4" s="951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28.5" customHeight="1" thickBot="1" x14ac:dyDescent="0.3">
      <c r="B5" s="925"/>
      <c r="C5" s="931"/>
      <c r="D5" s="925"/>
      <c r="E5" s="925"/>
      <c r="F5" s="925"/>
      <c r="G5" s="925"/>
      <c r="H5" s="925"/>
      <c r="I5" s="753" t="s">
        <v>26</v>
      </c>
      <c r="J5" s="754" t="s">
        <v>27</v>
      </c>
      <c r="K5" s="431" t="s">
        <v>28</v>
      </c>
      <c r="L5" s="928"/>
      <c r="M5" s="394" t="s">
        <v>29</v>
      </c>
      <c r="N5" s="394" t="s">
        <v>98</v>
      </c>
      <c r="O5" s="393" t="s">
        <v>30</v>
      </c>
      <c r="P5" s="518" t="s">
        <v>99</v>
      </c>
      <c r="Q5" s="467" t="s">
        <v>100</v>
      </c>
      <c r="R5" s="392" t="s">
        <v>31</v>
      </c>
      <c r="S5" s="393" t="s">
        <v>32</v>
      </c>
      <c r="T5" s="393" t="s">
        <v>33</v>
      </c>
      <c r="U5" s="393" t="s">
        <v>34</v>
      </c>
      <c r="V5" s="393" t="s">
        <v>101</v>
      </c>
      <c r="W5" s="394" t="s">
        <v>102</v>
      </c>
      <c r="X5" s="394" t="s">
        <v>103</v>
      </c>
      <c r="Y5" s="209" t="s">
        <v>104</v>
      </c>
    </row>
    <row r="6" spans="2:25" s="16" customFormat="1" ht="37.5" customHeight="1" x14ac:dyDescent="0.25">
      <c r="B6" s="583" t="s">
        <v>5</v>
      </c>
      <c r="C6" s="113"/>
      <c r="D6" s="123">
        <v>24</v>
      </c>
      <c r="E6" s="123" t="s">
        <v>7</v>
      </c>
      <c r="F6" s="146" t="s">
        <v>96</v>
      </c>
      <c r="G6" s="123">
        <v>150</v>
      </c>
      <c r="H6" s="569"/>
      <c r="I6" s="278">
        <v>0.6</v>
      </c>
      <c r="J6" s="49">
        <v>0</v>
      </c>
      <c r="K6" s="50">
        <v>16.95</v>
      </c>
      <c r="L6" s="771">
        <v>69</v>
      </c>
      <c r="M6" s="278">
        <v>0.01</v>
      </c>
      <c r="N6" s="49">
        <v>0.03</v>
      </c>
      <c r="O6" s="49">
        <v>19.5</v>
      </c>
      <c r="P6" s="49">
        <v>0</v>
      </c>
      <c r="Q6" s="50">
        <v>0</v>
      </c>
      <c r="R6" s="280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25">
      <c r="B7" s="463"/>
      <c r="C7" s="151" t="s">
        <v>67</v>
      </c>
      <c r="D7" s="128">
        <v>276</v>
      </c>
      <c r="E7" s="128" t="s">
        <v>9</v>
      </c>
      <c r="F7" s="499" t="s">
        <v>153</v>
      </c>
      <c r="G7" s="474">
        <v>100</v>
      </c>
      <c r="H7" s="133"/>
      <c r="I7" s="248">
        <v>20.45</v>
      </c>
      <c r="J7" s="60">
        <v>12.58</v>
      </c>
      <c r="K7" s="61">
        <v>10.48</v>
      </c>
      <c r="L7" s="470">
        <v>238.14</v>
      </c>
      <c r="M7" s="248">
        <v>0.11</v>
      </c>
      <c r="N7" s="59">
        <v>0.19</v>
      </c>
      <c r="O7" s="60">
        <v>1.1200000000000001</v>
      </c>
      <c r="P7" s="60">
        <v>220</v>
      </c>
      <c r="Q7" s="61">
        <v>0.59</v>
      </c>
      <c r="R7" s="59">
        <v>202.11</v>
      </c>
      <c r="S7" s="60">
        <v>292.02</v>
      </c>
      <c r="T7" s="60">
        <v>59.3</v>
      </c>
      <c r="U7" s="60">
        <v>1.37</v>
      </c>
      <c r="V7" s="60">
        <v>396</v>
      </c>
      <c r="W7" s="60">
        <v>0.12</v>
      </c>
      <c r="X7" s="60">
        <v>1.6E-2</v>
      </c>
      <c r="Y7" s="61">
        <v>0.56000000000000005</v>
      </c>
    </row>
    <row r="8" spans="2:25" s="16" customFormat="1" ht="37.5" customHeight="1" x14ac:dyDescent="0.25">
      <c r="B8" s="463"/>
      <c r="C8" s="152" t="s">
        <v>69</v>
      </c>
      <c r="D8" s="497">
        <v>146</v>
      </c>
      <c r="E8" s="134" t="s">
        <v>9</v>
      </c>
      <c r="F8" s="444" t="s">
        <v>111</v>
      </c>
      <c r="G8" s="439">
        <v>100</v>
      </c>
      <c r="H8" s="156"/>
      <c r="I8" s="201">
        <v>21.4</v>
      </c>
      <c r="J8" s="65">
        <v>3.8</v>
      </c>
      <c r="K8" s="93">
        <v>3.5</v>
      </c>
      <c r="L8" s="313">
        <v>134.30000000000001</v>
      </c>
      <c r="M8" s="201">
        <v>0.09</v>
      </c>
      <c r="N8" s="65">
        <v>0.1</v>
      </c>
      <c r="O8" s="65">
        <v>1.49</v>
      </c>
      <c r="P8" s="65">
        <v>19</v>
      </c>
      <c r="Q8" s="384">
        <v>0.18</v>
      </c>
      <c r="R8" s="201">
        <v>39.07</v>
      </c>
      <c r="S8" s="65">
        <v>180.91</v>
      </c>
      <c r="T8" s="65">
        <v>51.21</v>
      </c>
      <c r="U8" s="65">
        <v>0.89</v>
      </c>
      <c r="V8" s="65">
        <v>381.81</v>
      </c>
      <c r="W8" s="65">
        <v>0.12</v>
      </c>
      <c r="X8" s="65">
        <v>1.2999999999999999E-2</v>
      </c>
      <c r="Y8" s="93">
        <v>0.56000000000000005</v>
      </c>
    </row>
    <row r="9" spans="2:25" s="16" customFormat="1" ht="37.5" customHeight="1" x14ac:dyDescent="0.25">
      <c r="B9" s="463"/>
      <c r="C9" s="653" t="s">
        <v>67</v>
      </c>
      <c r="D9" s="128">
        <v>50</v>
      </c>
      <c r="E9" s="133" t="s">
        <v>58</v>
      </c>
      <c r="F9" s="129" t="s">
        <v>84</v>
      </c>
      <c r="G9" s="128">
        <v>180</v>
      </c>
      <c r="H9" s="422"/>
      <c r="I9" s="610">
        <v>3.96</v>
      </c>
      <c r="J9" s="501">
        <v>9.36</v>
      </c>
      <c r="K9" s="611">
        <v>26.82</v>
      </c>
      <c r="L9" s="612">
        <v>207.72</v>
      </c>
      <c r="M9" s="335">
        <v>0.16</v>
      </c>
      <c r="N9" s="336">
        <v>0.14000000000000001</v>
      </c>
      <c r="O9" s="336">
        <v>21.78</v>
      </c>
      <c r="P9" s="336">
        <v>25.92</v>
      </c>
      <c r="Q9" s="375">
        <v>0.18</v>
      </c>
      <c r="R9" s="335">
        <v>43.63</v>
      </c>
      <c r="S9" s="336">
        <v>102.6</v>
      </c>
      <c r="T9" s="336">
        <v>33.35</v>
      </c>
      <c r="U9" s="336">
        <v>1.36</v>
      </c>
      <c r="V9" s="336">
        <v>841.68</v>
      </c>
      <c r="W9" s="336">
        <v>8.9999999999999993E-3</v>
      </c>
      <c r="X9" s="336">
        <v>2E-3</v>
      </c>
      <c r="Y9" s="337">
        <v>0.05</v>
      </c>
    </row>
    <row r="10" spans="2:25" s="16" customFormat="1" ht="27" customHeight="1" x14ac:dyDescent="0.25">
      <c r="B10" s="463"/>
      <c r="C10" s="152" t="s">
        <v>69</v>
      </c>
      <c r="D10" s="497">
        <v>52</v>
      </c>
      <c r="E10" s="134" t="s">
        <v>58</v>
      </c>
      <c r="F10" s="444" t="s">
        <v>114</v>
      </c>
      <c r="G10" s="439">
        <v>180</v>
      </c>
      <c r="H10" s="156"/>
      <c r="I10" s="201">
        <v>3.78</v>
      </c>
      <c r="J10" s="65">
        <v>5.4</v>
      </c>
      <c r="K10" s="93">
        <v>21.06</v>
      </c>
      <c r="L10" s="313">
        <v>147.41999999999999</v>
      </c>
      <c r="M10" s="201">
        <v>0.192</v>
      </c>
      <c r="N10" s="65">
        <v>0.13</v>
      </c>
      <c r="O10" s="65">
        <v>30.3</v>
      </c>
      <c r="P10" s="65">
        <v>18</v>
      </c>
      <c r="Q10" s="384">
        <v>0.03</v>
      </c>
      <c r="R10" s="201">
        <v>19.5</v>
      </c>
      <c r="S10" s="65">
        <v>113.52</v>
      </c>
      <c r="T10" s="65">
        <v>42.38</v>
      </c>
      <c r="U10" s="65">
        <v>19.079999999999998</v>
      </c>
      <c r="V10" s="65">
        <v>969.3</v>
      </c>
      <c r="W10" s="65">
        <v>8.9999999999999993E-3</v>
      </c>
      <c r="X10" s="65">
        <v>1E-3</v>
      </c>
      <c r="Y10" s="93">
        <v>5.3999999999999999E-2</v>
      </c>
    </row>
    <row r="11" spans="2:25" s="16" customFormat="1" ht="37.5" customHeight="1" x14ac:dyDescent="0.25">
      <c r="B11" s="463"/>
      <c r="C11" s="109"/>
      <c r="D11" s="117">
        <v>98</v>
      </c>
      <c r="E11" s="108" t="s">
        <v>17</v>
      </c>
      <c r="F11" s="352" t="s">
        <v>16</v>
      </c>
      <c r="G11" s="108">
        <v>200</v>
      </c>
      <c r="H11" s="141"/>
      <c r="I11" s="199">
        <v>0.4</v>
      </c>
      <c r="J11" s="15">
        <v>0</v>
      </c>
      <c r="K11" s="41">
        <v>27</v>
      </c>
      <c r="L11" s="158">
        <v>110</v>
      </c>
      <c r="M11" s="17">
        <v>0.05</v>
      </c>
      <c r="N11" s="17">
        <v>0.02</v>
      </c>
      <c r="O11" s="15">
        <v>0</v>
      </c>
      <c r="P11" s="15">
        <v>0</v>
      </c>
      <c r="Q11" s="18">
        <v>0</v>
      </c>
      <c r="R11" s="199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25">
      <c r="B12" s="463"/>
      <c r="C12" s="152" t="s">
        <v>69</v>
      </c>
      <c r="D12" s="835">
        <v>96</v>
      </c>
      <c r="E12" s="156" t="s">
        <v>17</v>
      </c>
      <c r="F12" s="836" t="s">
        <v>177</v>
      </c>
      <c r="G12" s="152">
        <v>200</v>
      </c>
      <c r="H12" s="837"/>
      <c r="I12" s="201">
        <v>0.23</v>
      </c>
      <c r="J12" s="65">
        <v>0.11</v>
      </c>
      <c r="K12" s="93">
        <v>12.95</v>
      </c>
      <c r="L12" s="313">
        <v>54.16</v>
      </c>
      <c r="M12" s="201">
        <v>0.01</v>
      </c>
      <c r="N12" s="462">
        <v>0.01</v>
      </c>
      <c r="O12" s="65">
        <v>7.2</v>
      </c>
      <c r="P12" s="65">
        <v>0</v>
      </c>
      <c r="Q12" s="93">
        <v>0</v>
      </c>
      <c r="R12" s="201">
        <v>10.88</v>
      </c>
      <c r="S12" s="65">
        <v>6</v>
      </c>
      <c r="T12" s="65">
        <v>4.7</v>
      </c>
      <c r="U12" s="462">
        <v>0.34</v>
      </c>
      <c r="V12" s="65">
        <v>40.39</v>
      </c>
      <c r="W12" s="65">
        <v>2.5999999999999998E-4</v>
      </c>
      <c r="X12" s="462">
        <v>1.1E-4</v>
      </c>
      <c r="Y12" s="93">
        <v>0.01</v>
      </c>
    </row>
    <row r="13" spans="2:25" s="16" customFormat="1" ht="37.5" customHeight="1" x14ac:dyDescent="0.25">
      <c r="B13" s="463"/>
      <c r="C13" s="109"/>
      <c r="D13" s="366">
        <v>119</v>
      </c>
      <c r="E13" s="138" t="s">
        <v>13</v>
      </c>
      <c r="F13" s="105" t="s">
        <v>50</v>
      </c>
      <c r="G13" s="109">
        <v>20</v>
      </c>
      <c r="H13" s="306"/>
      <c r="I13" s="226">
        <v>1.42</v>
      </c>
      <c r="J13" s="20">
        <v>0.14000000000000001</v>
      </c>
      <c r="K13" s="46">
        <v>8.84</v>
      </c>
      <c r="L13" s="333">
        <v>48</v>
      </c>
      <c r="M13" s="226">
        <v>0.02</v>
      </c>
      <c r="N13" s="20">
        <v>5.0000000000000001E-3</v>
      </c>
      <c r="O13" s="20">
        <v>0</v>
      </c>
      <c r="P13" s="20">
        <v>0</v>
      </c>
      <c r="Q13" s="46">
        <v>0</v>
      </c>
      <c r="R13" s="19">
        <v>7.4</v>
      </c>
      <c r="S13" s="20">
        <v>43.6</v>
      </c>
      <c r="T13" s="20">
        <v>13</v>
      </c>
      <c r="U13" s="20">
        <v>0.56000000000000005</v>
      </c>
      <c r="V13" s="20">
        <v>18.600000000000001</v>
      </c>
      <c r="W13" s="20">
        <v>5.0000000000000001E-4</v>
      </c>
      <c r="X13" s="20">
        <v>1.5E-3</v>
      </c>
      <c r="Y13" s="46">
        <v>0</v>
      </c>
    </row>
    <row r="14" spans="2:25" s="16" customFormat="1" ht="37.5" customHeight="1" x14ac:dyDescent="0.25">
      <c r="B14" s="463"/>
      <c r="C14" s="151" t="s">
        <v>67</v>
      </c>
      <c r="D14" s="128">
        <v>120</v>
      </c>
      <c r="E14" s="133" t="s">
        <v>14</v>
      </c>
      <c r="F14" s="129" t="s">
        <v>43</v>
      </c>
      <c r="G14" s="128">
        <v>20</v>
      </c>
      <c r="H14" s="840"/>
      <c r="I14" s="248">
        <v>1.1399999999999999</v>
      </c>
      <c r="J14" s="60">
        <v>0.22</v>
      </c>
      <c r="K14" s="61">
        <v>7.44</v>
      </c>
      <c r="L14" s="819">
        <v>36.26</v>
      </c>
      <c r="M14" s="248">
        <v>0.02</v>
      </c>
      <c r="N14" s="60">
        <v>2.4E-2</v>
      </c>
      <c r="O14" s="60">
        <v>0.08</v>
      </c>
      <c r="P14" s="60">
        <v>0</v>
      </c>
      <c r="Q14" s="385">
        <v>0</v>
      </c>
      <c r="R14" s="248">
        <v>6.8</v>
      </c>
      <c r="S14" s="60">
        <v>24</v>
      </c>
      <c r="T14" s="60">
        <v>8.1999999999999993</v>
      </c>
      <c r="U14" s="60">
        <v>0.46</v>
      </c>
      <c r="V14" s="60">
        <v>73.5</v>
      </c>
      <c r="W14" s="60">
        <v>2E-3</v>
      </c>
      <c r="X14" s="60">
        <v>2E-3</v>
      </c>
      <c r="Y14" s="61">
        <v>1.2E-2</v>
      </c>
    </row>
    <row r="15" spans="2:25" s="16" customFormat="1" ht="37.5" customHeight="1" x14ac:dyDescent="0.25">
      <c r="B15" s="463"/>
      <c r="C15" s="152" t="s">
        <v>69</v>
      </c>
      <c r="D15" s="497">
        <v>120</v>
      </c>
      <c r="E15" s="134" t="s">
        <v>14</v>
      </c>
      <c r="F15" s="838" t="s">
        <v>43</v>
      </c>
      <c r="G15" s="497">
        <v>45</v>
      </c>
      <c r="H15" s="839"/>
      <c r="I15" s="201">
        <v>2.97</v>
      </c>
      <c r="J15" s="65">
        <v>0.54</v>
      </c>
      <c r="K15" s="93">
        <v>18.09</v>
      </c>
      <c r="L15" s="822">
        <v>89.1</v>
      </c>
      <c r="M15" s="201">
        <v>0.08</v>
      </c>
      <c r="N15" s="65">
        <v>0.04</v>
      </c>
      <c r="O15" s="65">
        <v>0</v>
      </c>
      <c r="P15" s="65">
        <v>0</v>
      </c>
      <c r="Q15" s="384">
        <v>0</v>
      </c>
      <c r="R15" s="201">
        <v>13.05</v>
      </c>
      <c r="S15" s="65">
        <v>67.5</v>
      </c>
      <c r="T15" s="65">
        <v>21.15</v>
      </c>
      <c r="U15" s="65">
        <v>1.75</v>
      </c>
      <c r="V15" s="65">
        <v>105.75</v>
      </c>
      <c r="W15" s="65">
        <v>1.98E-3</v>
      </c>
      <c r="X15" s="65">
        <v>2.47E-3</v>
      </c>
      <c r="Y15" s="93">
        <v>0.01</v>
      </c>
    </row>
    <row r="16" spans="2:25" s="16" customFormat="1" ht="37.5" customHeight="1" x14ac:dyDescent="0.25">
      <c r="B16" s="532"/>
      <c r="C16" s="151" t="s">
        <v>67</v>
      </c>
      <c r="D16" s="128"/>
      <c r="E16" s="133"/>
      <c r="F16" s="339" t="s">
        <v>20</v>
      </c>
      <c r="G16" s="435">
        <f>G6+G7+G9+G11+G13+G14</f>
        <v>670</v>
      </c>
      <c r="H16" s="244"/>
      <c r="I16" s="340">
        <f t="shared" ref="I16:Y16" si="0">I6+I7+I9+I11+I13+I14</f>
        <v>27.97</v>
      </c>
      <c r="J16" s="341">
        <f t="shared" si="0"/>
        <v>22.299999999999997</v>
      </c>
      <c r="K16" s="342">
        <f t="shared" si="0"/>
        <v>97.53</v>
      </c>
      <c r="L16" s="356">
        <f t="shared" si="0"/>
        <v>709.12</v>
      </c>
      <c r="M16" s="340">
        <f t="shared" si="0"/>
        <v>0.37000000000000005</v>
      </c>
      <c r="N16" s="341">
        <f t="shared" si="0"/>
        <v>0.40900000000000003</v>
      </c>
      <c r="O16" s="341">
        <f t="shared" si="0"/>
        <v>42.480000000000004</v>
      </c>
      <c r="P16" s="341">
        <f t="shared" si="0"/>
        <v>245.92000000000002</v>
      </c>
      <c r="Q16" s="410">
        <f t="shared" si="0"/>
        <v>0.77</v>
      </c>
      <c r="R16" s="340">
        <f t="shared" si="0"/>
        <v>300.58999999999997</v>
      </c>
      <c r="S16" s="341">
        <f t="shared" si="0"/>
        <v>576.82000000000005</v>
      </c>
      <c r="T16" s="341">
        <f t="shared" si="0"/>
        <v>156.6</v>
      </c>
      <c r="U16" s="341">
        <f t="shared" si="0"/>
        <v>8.31</v>
      </c>
      <c r="V16" s="341">
        <f t="shared" si="0"/>
        <v>1788.6299999999997</v>
      </c>
      <c r="W16" s="341">
        <f t="shared" si="0"/>
        <v>0.13650000000000001</v>
      </c>
      <c r="X16" s="341">
        <f t="shared" si="0"/>
        <v>2.5000000000000001E-2</v>
      </c>
      <c r="Y16" s="342">
        <f t="shared" si="0"/>
        <v>0.63700000000000012</v>
      </c>
    </row>
    <row r="17" spans="2:25" s="16" customFormat="1" ht="37.5" customHeight="1" x14ac:dyDescent="0.25">
      <c r="B17" s="532"/>
      <c r="C17" s="152" t="s">
        <v>69</v>
      </c>
      <c r="D17" s="497"/>
      <c r="E17" s="351"/>
      <c r="F17" s="343" t="s">
        <v>20</v>
      </c>
      <c r="G17" s="436">
        <f>G6+G8+G10+G12+G13+G15</f>
        <v>695</v>
      </c>
      <c r="H17" s="405"/>
      <c r="I17" s="407">
        <f t="shared" ref="I17:Y17" si="1">I6+I8+I10+I12+I13+I15</f>
        <v>30.4</v>
      </c>
      <c r="J17" s="406">
        <f t="shared" si="1"/>
        <v>9.9899999999999984</v>
      </c>
      <c r="K17" s="408">
        <f t="shared" si="1"/>
        <v>81.39</v>
      </c>
      <c r="L17" s="409">
        <f t="shared" si="1"/>
        <v>541.98</v>
      </c>
      <c r="M17" s="407">
        <f t="shared" si="1"/>
        <v>0.40200000000000002</v>
      </c>
      <c r="N17" s="406">
        <f t="shared" si="1"/>
        <v>0.315</v>
      </c>
      <c r="O17" s="406">
        <f t="shared" si="1"/>
        <v>58.49</v>
      </c>
      <c r="P17" s="406">
        <f t="shared" si="1"/>
        <v>37</v>
      </c>
      <c r="Q17" s="411">
        <f t="shared" si="1"/>
        <v>0.21</v>
      </c>
      <c r="R17" s="407">
        <f t="shared" si="1"/>
        <v>113.89999999999999</v>
      </c>
      <c r="S17" s="406">
        <f t="shared" si="1"/>
        <v>428.03000000000003</v>
      </c>
      <c r="T17" s="406">
        <f t="shared" si="1"/>
        <v>145.94</v>
      </c>
      <c r="U17" s="406">
        <f t="shared" si="1"/>
        <v>25.919999999999995</v>
      </c>
      <c r="V17" s="406">
        <f t="shared" si="1"/>
        <v>1932.85</v>
      </c>
      <c r="W17" s="406">
        <f t="shared" si="1"/>
        <v>0.13474000000000003</v>
      </c>
      <c r="X17" s="406">
        <f t="shared" si="1"/>
        <v>1.8579999999999999E-2</v>
      </c>
      <c r="Y17" s="408">
        <f t="shared" si="1"/>
        <v>0.64900000000000013</v>
      </c>
    </row>
    <row r="18" spans="2:25" s="16" customFormat="1" ht="37.5" customHeight="1" x14ac:dyDescent="0.25">
      <c r="B18" s="532"/>
      <c r="C18" s="151" t="s">
        <v>67</v>
      </c>
      <c r="D18" s="128"/>
      <c r="E18" s="386"/>
      <c r="F18" s="339" t="s">
        <v>21</v>
      </c>
      <c r="G18" s="441"/>
      <c r="H18" s="437"/>
      <c r="I18" s="248"/>
      <c r="J18" s="60"/>
      <c r="K18" s="61"/>
      <c r="L18" s="425">
        <f>L16/27.2</f>
        <v>26.070588235294117</v>
      </c>
      <c r="M18" s="248"/>
      <c r="N18" s="60"/>
      <c r="O18" s="60"/>
      <c r="P18" s="60"/>
      <c r="Q18" s="385"/>
      <c r="R18" s="248"/>
      <c r="S18" s="60"/>
      <c r="T18" s="60"/>
      <c r="U18" s="60"/>
      <c r="V18" s="60"/>
      <c r="W18" s="60"/>
      <c r="X18" s="60"/>
      <c r="Y18" s="61"/>
    </row>
    <row r="19" spans="2:25" s="16" customFormat="1" ht="37.5" customHeight="1" thickBot="1" x14ac:dyDescent="0.3">
      <c r="B19" s="561"/>
      <c r="C19" s="154" t="s">
        <v>69</v>
      </c>
      <c r="D19" s="442"/>
      <c r="E19" s="135"/>
      <c r="F19" s="345" t="s">
        <v>21</v>
      </c>
      <c r="G19" s="442"/>
      <c r="H19" s="438"/>
      <c r="I19" s="277"/>
      <c r="J19" s="269"/>
      <c r="K19" s="270"/>
      <c r="L19" s="279">
        <f>L17/27.2</f>
        <v>19.925735294117647</v>
      </c>
      <c r="M19" s="277"/>
      <c r="N19" s="269"/>
      <c r="O19" s="269"/>
      <c r="P19" s="269"/>
      <c r="Q19" s="387"/>
      <c r="R19" s="277"/>
      <c r="S19" s="269"/>
      <c r="T19" s="269"/>
      <c r="U19" s="269"/>
      <c r="V19" s="269"/>
      <c r="W19" s="269"/>
      <c r="X19" s="269"/>
      <c r="Y19" s="270"/>
    </row>
    <row r="20" spans="2:25" s="16" customFormat="1" ht="37.5" customHeight="1" x14ac:dyDescent="0.25">
      <c r="B20" s="532"/>
      <c r="C20" s="114"/>
      <c r="D20" s="123">
        <v>9</v>
      </c>
      <c r="E20" s="311" t="s">
        <v>19</v>
      </c>
      <c r="F20" s="146" t="s">
        <v>81</v>
      </c>
      <c r="G20" s="123">
        <v>100</v>
      </c>
      <c r="H20" s="569"/>
      <c r="I20" s="217">
        <v>2.16</v>
      </c>
      <c r="J20" s="39">
        <v>7.11</v>
      </c>
      <c r="K20" s="40">
        <v>11.61</v>
      </c>
      <c r="L20" s="159">
        <v>121.24</v>
      </c>
      <c r="M20" s="213">
        <v>0.04</v>
      </c>
      <c r="N20" s="37">
        <v>0.05</v>
      </c>
      <c r="O20" s="37">
        <v>7.46</v>
      </c>
      <c r="P20" s="37">
        <v>50</v>
      </c>
      <c r="Q20" s="186">
        <v>0</v>
      </c>
      <c r="R20" s="47">
        <v>29.26</v>
      </c>
      <c r="S20" s="37">
        <v>45.16</v>
      </c>
      <c r="T20" s="37">
        <v>23.95</v>
      </c>
      <c r="U20" s="37">
        <v>1.33</v>
      </c>
      <c r="V20" s="37">
        <v>342.58</v>
      </c>
      <c r="W20" s="37">
        <v>5.8999999999999999E-3</v>
      </c>
      <c r="X20" s="37">
        <v>1.5900000000000001E-3</v>
      </c>
      <c r="Y20" s="186">
        <v>0</v>
      </c>
    </row>
    <row r="21" spans="2:25" s="16" customFormat="1" ht="37.5" customHeight="1" x14ac:dyDescent="0.25">
      <c r="B21" s="532"/>
      <c r="C21" s="114"/>
      <c r="D21" s="87">
        <v>196</v>
      </c>
      <c r="E21" s="136" t="s">
        <v>8</v>
      </c>
      <c r="F21" s="309" t="s">
        <v>132</v>
      </c>
      <c r="G21" s="440">
        <v>250</v>
      </c>
      <c r="H21" s="110"/>
      <c r="I21" s="75">
        <v>7.09</v>
      </c>
      <c r="J21" s="13">
        <v>8.02</v>
      </c>
      <c r="K21" s="23">
        <v>10.58</v>
      </c>
      <c r="L21" s="237">
        <v>147.96</v>
      </c>
      <c r="M21" s="200">
        <v>0.08</v>
      </c>
      <c r="N21" s="75">
        <v>0.09</v>
      </c>
      <c r="O21" s="13">
        <v>15.93</v>
      </c>
      <c r="P21" s="13">
        <v>190</v>
      </c>
      <c r="Q21" s="43">
        <v>0</v>
      </c>
      <c r="R21" s="200">
        <v>27.35</v>
      </c>
      <c r="S21" s="13">
        <v>89.58</v>
      </c>
      <c r="T21" s="13">
        <v>25.81</v>
      </c>
      <c r="U21" s="13">
        <v>1.23</v>
      </c>
      <c r="V21" s="13">
        <v>278.79000000000002</v>
      </c>
      <c r="W21" s="13">
        <v>2.8600000000000001E-3</v>
      </c>
      <c r="X21" s="13">
        <v>1.1199999999999999E-3</v>
      </c>
      <c r="Y21" s="43">
        <v>1</v>
      </c>
    </row>
    <row r="22" spans="2:25" s="36" customFormat="1" ht="37.5" customHeight="1" x14ac:dyDescent="0.25">
      <c r="B22" s="90"/>
      <c r="C22" s="109"/>
      <c r="D22" s="118">
        <v>88</v>
      </c>
      <c r="E22" s="137" t="s">
        <v>9</v>
      </c>
      <c r="F22" s="712" t="s">
        <v>131</v>
      </c>
      <c r="G22" s="155">
        <v>100</v>
      </c>
      <c r="H22" s="172"/>
      <c r="I22" s="200">
        <v>20</v>
      </c>
      <c r="J22" s="13">
        <v>18.43</v>
      </c>
      <c r="K22" s="43">
        <v>3.22</v>
      </c>
      <c r="L22" s="88">
        <v>258.7</v>
      </c>
      <c r="M22" s="200">
        <v>0.06</v>
      </c>
      <c r="N22" s="75">
        <v>0.14000000000000001</v>
      </c>
      <c r="O22" s="13">
        <v>0.62</v>
      </c>
      <c r="P22" s="13">
        <v>0</v>
      </c>
      <c r="Q22" s="43">
        <v>0</v>
      </c>
      <c r="R22" s="200">
        <v>13.1</v>
      </c>
      <c r="S22" s="13">
        <v>189.74</v>
      </c>
      <c r="T22" s="13">
        <v>24.49</v>
      </c>
      <c r="U22" s="13">
        <v>2.75</v>
      </c>
      <c r="V22" s="13">
        <v>335.9</v>
      </c>
      <c r="W22" s="13">
        <v>8.0000000000000002E-3</v>
      </c>
      <c r="X22" s="13">
        <v>0</v>
      </c>
      <c r="Y22" s="46">
        <v>6.5000000000000002E-2</v>
      </c>
    </row>
    <row r="23" spans="2:25" s="36" customFormat="1" ht="37.5" customHeight="1" x14ac:dyDescent="0.25">
      <c r="B23" s="90"/>
      <c r="C23" s="109"/>
      <c r="D23" s="110">
        <v>53</v>
      </c>
      <c r="E23" s="86" t="s">
        <v>58</v>
      </c>
      <c r="F23" s="107" t="s">
        <v>55</v>
      </c>
      <c r="G23" s="86">
        <v>180</v>
      </c>
      <c r="H23" s="110"/>
      <c r="I23" s="75">
        <v>3.96</v>
      </c>
      <c r="J23" s="13">
        <v>5.94</v>
      </c>
      <c r="K23" s="23">
        <v>38.700000000000003</v>
      </c>
      <c r="L23" s="111">
        <v>223.74</v>
      </c>
      <c r="M23" s="75">
        <v>0.03</v>
      </c>
      <c r="N23" s="75">
        <v>0.04</v>
      </c>
      <c r="O23" s="13">
        <v>0</v>
      </c>
      <c r="P23" s="13">
        <v>22.68</v>
      </c>
      <c r="Q23" s="23">
        <v>0.09</v>
      </c>
      <c r="R23" s="200">
        <v>5.94</v>
      </c>
      <c r="S23" s="13">
        <v>95.79</v>
      </c>
      <c r="T23" s="33">
        <v>31.82</v>
      </c>
      <c r="U23" s="13">
        <v>0.63</v>
      </c>
      <c r="V23" s="13">
        <v>0.62</v>
      </c>
      <c r="W23" s="13">
        <v>0</v>
      </c>
      <c r="X23" s="13">
        <v>8.9999999999999993E-3</v>
      </c>
      <c r="Y23" s="41">
        <v>3.2000000000000001E-2</v>
      </c>
    </row>
    <row r="24" spans="2:25" s="36" customFormat="1" ht="37.5" customHeight="1" x14ac:dyDescent="0.25">
      <c r="B24" s="90"/>
      <c r="C24" s="109"/>
      <c r="D24" s="366">
        <v>98</v>
      </c>
      <c r="E24" s="137" t="s">
        <v>17</v>
      </c>
      <c r="F24" s="172" t="s">
        <v>73</v>
      </c>
      <c r="G24" s="109">
        <v>200</v>
      </c>
      <c r="H24" s="188"/>
      <c r="I24" s="226">
        <v>0.4</v>
      </c>
      <c r="J24" s="20">
        <v>0</v>
      </c>
      <c r="K24" s="46">
        <v>27</v>
      </c>
      <c r="L24" s="225">
        <v>59.48</v>
      </c>
      <c r="M24" s="199">
        <v>0</v>
      </c>
      <c r="N24" s="17">
        <v>0</v>
      </c>
      <c r="O24" s="15">
        <v>1.4</v>
      </c>
      <c r="P24" s="15">
        <v>0</v>
      </c>
      <c r="Q24" s="41">
        <v>0</v>
      </c>
      <c r="R24" s="199">
        <v>0.21</v>
      </c>
      <c r="S24" s="15">
        <v>0</v>
      </c>
      <c r="T24" s="15">
        <v>0</v>
      </c>
      <c r="U24" s="15">
        <v>0.02</v>
      </c>
      <c r="V24" s="15">
        <v>0.2</v>
      </c>
      <c r="W24" s="15">
        <v>0</v>
      </c>
      <c r="X24" s="15">
        <v>0</v>
      </c>
      <c r="Y24" s="46">
        <v>0</v>
      </c>
    </row>
    <row r="25" spans="2:25" s="36" customFormat="1" ht="37.5" customHeight="1" x14ac:dyDescent="0.25">
      <c r="B25" s="90"/>
      <c r="C25" s="109"/>
      <c r="D25" s="366">
        <v>119</v>
      </c>
      <c r="E25" s="138" t="s">
        <v>13</v>
      </c>
      <c r="F25" s="105" t="s">
        <v>50</v>
      </c>
      <c r="G25" s="109">
        <v>20</v>
      </c>
      <c r="H25" s="306"/>
      <c r="I25" s="226">
        <v>1.42</v>
      </c>
      <c r="J25" s="20">
        <v>0.14000000000000001</v>
      </c>
      <c r="K25" s="46">
        <v>8.84</v>
      </c>
      <c r="L25" s="333">
        <v>48</v>
      </c>
      <c r="M25" s="226">
        <v>0.02</v>
      </c>
      <c r="N25" s="20">
        <v>5.0000000000000001E-3</v>
      </c>
      <c r="O25" s="20">
        <v>0</v>
      </c>
      <c r="P25" s="20">
        <v>0</v>
      </c>
      <c r="Q25" s="46">
        <v>0</v>
      </c>
      <c r="R25" s="19">
        <v>7.4</v>
      </c>
      <c r="S25" s="20">
        <v>43.6</v>
      </c>
      <c r="T25" s="20">
        <v>13</v>
      </c>
      <c r="U25" s="20">
        <v>0.56000000000000005</v>
      </c>
      <c r="V25" s="20">
        <v>18.600000000000001</v>
      </c>
      <c r="W25" s="20">
        <v>5.0000000000000001E-4</v>
      </c>
      <c r="X25" s="20">
        <v>1.5E-3</v>
      </c>
      <c r="Y25" s="46">
        <v>0</v>
      </c>
    </row>
    <row r="26" spans="2:25" s="36" customFormat="1" ht="37.5" customHeight="1" x14ac:dyDescent="0.25">
      <c r="B26" s="90"/>
      <c r="C26" s="109"/>
      <c r="D26" s="118">
        <v>120</v>
      </c>
      <c r="E26" s="138" t="s">
        <v>14</v>
      </c>
      <c r="F26" s="703" t="s">
        <v>43</v>
      </c>
      <c r="G26" s="138">
        <v>20</v>
      </c>
      <c r="H26" s="138"/>
      <c r="I26" s="199">
        <v>1.1399999999999999</v>
      </c>
      <c r="J26" s="15">
        <v>0.22</v>
      </c>
      <c r="K26" s="18">
        <v>7.44</v>
      </c>
      <c r="L26" s="234">
        <v>36.26</v>
      </c>
      <c r="M26" s="226">
        <v>0.02</v>
      </c>
      <c r="N26" s="20">
        <v>2.4E-2</v>
      </c>
      <c r="O26" s="20">
        <v>0.08</v>
      </c>
      <c r="P26" s="20">
        <v>0</v>
      </c>
      <c r="Q26" s="46">
        <v>0</v>
      </c>
      <c r="R26" s="226">
        <v>6.8</v>
      </c>
      <c r="S26" s="20">
        <v>24</v>
      </c>
      <c r="T26" s="20">
        <v>8.1999999999999993</v>
      </c>
      <c r="U26" s="20">
        <v>0.46</v>
      </c>
      <c r="V26" s="20">
        <v>73.5</v>
      </c>
      <c r="W26" s="20">
        <v>2E-3</v>
      </c>
      <c r="X26" s="20">
        <v>2E-3</v>
      </c>
      <c r="Y26" s="46">
        <v>1.2E-2</v>
      </c>
    </row>
    <row r="27" spans="2:25" s="36" customFormat="1" ht="37.5" customHeight="1" x14ac:dyDescent="0.25">
      <c r="B27" s="90"/>
      <c r="C27" s="109"/>
      <c r="D27" s="559"/>
      <c r="E27" s="710"/>
      <c r="F27" s="125" t="s">
        <v>20</v>
      </c>
      <c r="G27" s="220">
        <f>SUM(G19:G26)</f>
        <v>870</v>
      </c>
      <c r="H27" s="220"/>
      <c r="I27" s="170">
        <f>SUM(I19:I26)</f>
        <v>36.17</v>
      </c>
      <c r="J27" s="34">
        <f>SUM(J19:J26)</f>
        <v>39.86</v>
      </c>
      <c r="K27" s="67">
        <f>SUM(K19:K26)</f>
        <v>107.39</v>
      </c>
      <c r="L27" s="660">
        <f>SUM(L19:L26)</f>
        <v>915.30573529411765</v>
      </c>
      <c r="M27" s="170">
        <f t="shared" ref="M27:Y27" si="2">SUM(M19:M26)</f>
        <v>0.24999999999999997</v>
      </c>
      <c r="N27" s="34">
        <f t="shared" si="2"/>
        <v>0.34900000000000003</v>
      </c>
      <c r="O27" s="34">
        <f t="shared" si="2"/>
        <v>25.49</v>
      </c>
      <c r="P27" s="34">
        <f t="shared" si="2"/>
        <v>262.68</v>
      </c>
      <c r="Q27" s="67">
        <f t="shared" si="2"/>
        <v>0.09</v>
      </c>
      <c r="R27" s="170">
        <f t="shared" si="2"/>
        <v>90.059999999999988</v>
      </c>
      <c r="S27" s="34">
        <f t="shared" si="2"/>
        <v>487.87000000000006</v>
      </c>
      <c r="T27" s="34">
        <f t="shared" si="2"/>
        <v>127.27</v>
      </c>
      <c r="U27" s="34">
        <f t="shared" si="2"/>
        <v>6.9799999999999995</v>
      </c>
      <c r="V27" s="34">
        <f t="shared" si="2"/>
        <v>1050.19</v>
      </c>
      <c r="W27" s="34">
        <f t="shared" si="2"/>
        <v>1.9259999999999999E-2</v>
      </c>
      <c r="X27" s="34">
        <f t="shared" si="2"/>
        <v>1.5209999999999998E-2</v>
      </c>
      <c r="Y27" s="46">
        <f t="shared" si="2"/>
        <v>1.109</v>
      </c>
    </row>
    <row r="28" spans="2:25" s="36" customFormat="1" ht="37.5" customHeight="1" thickBot="1" x14ac:dyDescent="0.3">
      <c r="B28" s="116"/>
      <c r="C28" s="112"/>
      <c r="D28" s="560"/>
      <c r="E28" s="711"/>
      <c r="F28" s="126" t="s">
        <v>21</v>
      </c>
      <c r="G28" s="295"/>
      <c r="H28" s="295"/>
      <c r="I28" s="296"/>
      <c r="J28" s="297"/>
      <c r="K28" s="298"/>
      <c r="L28" s="357">
        <f>L27/27.2</f>
        <v>33.650946150519033</v>
      </c>
      <c r="M28" s="296"/>
      <c r="N28" s="360"/>
      <c r="O28" s="297"/>
      <c r="P28" s="297"/>
      <c r="Q28" s="298"/>
      <c r="R28" s="296"/>
      <c r="S28" s="297"/>
      <c r="T28" s="297"/>
      <c r="U28" s="297"/>
      <c r="V28" s="297"/>
      <c r="W28" s="297"/>
      <c r="X28" s="297"/>
      <c r="Y28" s="122"/>
    </row>
    <row r="29" spans="2:25" x14ac:dyDescent="0.25">
      <c r="B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.75" x14ac:dyDescent="0.25">
      <c r="E30" s="11"/>
      <c r="F30" s="229"/>
      <c r="G30" s="26"/>
      <c r="H30" s="11"/>
      <c r="I30" s="11"/>
      <c r="J30" s="11"/>
      <c r="K30" s="11"/>
    </row>
    <row r="31" spans="2:25" ht="18.75" x14ac:dyDescent="0.25">
      <c r="B31" s="552" t="s">
        <v>59</v>
      </c>
      <c r="C31" s="627"/>
      <c r="D31" s="554"/>
      <c r="E31" s="433"/>
      <c r="F31" s="25"/>
      <c r="G31" s="26"/>
      <c r="H31" s="11"/>
      <c r="I31" s="11"/>
      <c r="J31" s="11"/>
      <c r="K31" s="11"/>
    </row>
    <row r="32" spans="2:25" ht="18.75" x14ac:dyDescent="0.25">
      <c r="B32" s="555" t="s">
        <v>60</v>
      </c>
      <c r="C32" s="628"/>
      <c r="D32" s="557"/>
      <c r="E32" s="434"/>
      <c r="F32" s="25"/>
      <c r="G32" s="26"/>
      <c r="H32" s="11"/>
      <c r="I32" s="11"/>
      <c r="J32" s="11"/>
      <c r="K32" s="11"/>
    </row>
    <row r="33" spans="5:11" ht="18.75" x14ac:dyDescent="0.25">
      <c r="E33" s="11"/>
      <c r="F33" s="25"/>
      <c r="G33" s="26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  <row r="40" spans="5:11" x14ac:dyDescent="0.2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41"/>
  <sheetViews>
    <sheetView topLeftCell="C10" zoomScale="60" zoomScaleNormal="60" workbookViewId="0">
      <selection activeCell="R17" sqref="R17:Y28"/>
    </sheetView>
  </sheetViews>
  <sheetFormatPr defaultRowHeight="15" x14ac:dyDescent="0.25"/>
  <cols>
    <col min="2" max="2" width="20.7109375" customWidth="1"/>
    <col min="3" max="3" width="20.7109375" style="629" customWidth="1"/>
    <col min="4" max="4" width="18.42578125" style="5" customWidth="1"/>
    <col min="5" max="5" width="19" customWidth="1"/>
    <col min="6" max="6" width="56.28515625" customWidth="1"/>
    <col min="7" max="7" width="13.85546875" customWidth="1"/>
    <col min="8" max="8" width="10.85546875" customWidth="1"/>
    <col min="10" max="10" width="11.28515625" customWidth="1"/>
    <col min="11" max="11" width="15" customWidth="1"/>
    <col min="12" max="12" width="20.7109375" customWidth="1"/>
    <col min="13" max="13" width="11.28515625" customWidth="1"/>
    <col min="24" max="24" width="13.140625" customWidth="1"/>
  </cols>
  <sheetData>
    <row r="2" spans="2:25" ht="23.25" x14ac:dyDescent="0.35">
      <c r="B2" s="520" t="s">
        <v>1</v>
      </c>
      <c r="C2" s="521"/>
      <c r="D2" s="521"/>
      <c r="E2" s="520" t="s">
        <v>3</v>
      </c>
      <c r="F2" s="520"/>
      <c r="G2" s="522" t="s">
        <v>2</v>
      </c>
      <c r="H2" s="521">
        <v>2</v>
      </c>
      <c r="I2" s="6"/>
      <c r="L2" s="8"/>
      <c r="M2" s="7"/>
      <c r="N2" s="1"/>
      <c r="O2" s="2"/>
    </row>
    <row r="3" spans="2:25" ht="15.75" thickBot="1" x14ac:dyDescent="0.3">
      <c r="B3" s="1"/>
      <c r="C3" s="62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24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540" t="s">
        <v>22</v>
      </c>
      <c r="J4" s="541"/>
      <c r="K4" s="542"/>
      <c r="L4" s="927" t="s">
        <v>133</v>
      </c>
      <c r="M4" s="917" t="s">
        <v>23</v>
      </c>
      <c r="N4" s="918"/>
      <c r="O4" s="919"/>
      <c r="P4" s="919"/>
      <c r="Q4" s="920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28.5" customHeight="1" thickBot="1" x14ac:dyDescent="0.3">
      <c r="B5" s="925"/>
      <c r="C5" s="931"/>
      <c r="D5" s="925"/>
      <c r="E5" s="925"/>
      <c r="F5" s="925"/>
      <c r="G5" s="925"/>
      <c r="H5" s="925"/>
      <c r="I5" s="443" t="s">
        <v>26</v>
      </c>
      <c r="J5" s="373" t="s">
        <v>27</v>
      </c>
      <c r="K5" s="519" t="s">
        <v>28</v>
      </c>
      <c r="L5" s="928"/>
      <c r="M5" s="415" t="s">
        <v>29</v>
      </c>
      <c r="N5" s="415" t="s">
        <v>98</v>
      </c>
      <c r="O5" s="415" t="s">
        <v>30</v>
      </c>
      <c r="P5" s="416" t="s">
        <v>99</v>
      </c>
      <c r="Q5" s="415" t="s">
        <v>100</v>
      </c>
      <c r="R5" s="415" t="s">
        <v>31</v>
      </c>
      <c r="S5" s="415" t="s">
        <v>32</v>
      </c>
      <c r="T5" s="415" t="s">
        <v>33</v>
      </c>
      <c r="U5" s="415" t="s">
        <v>34</v>
      </c>
      <c r="V5" s="415" t="s">
        <v>101</v>
      </c>
      <c r="W5" s="415" t="s">
        <v>102</v>
      </c>
      <c r="X5" s="415" t="s">
        <v>103</v>
      </c>
      <c r="Y5" s="543" t="s">
        <v>104</v>
      </c>
    </row>
    <row r="6" spans="2:25" s="16" customFormat="1" ht="26.45" customHeight="1" x14ac:dyDescent="0.25">
      <c r="B6" s="532" t="s">
        <v>5</v>
      </c>
      <c r="C6" s="113"/>
      <c r="D6" s="289" t="s">
        <v>42</v>
      </c>
      <c r="E6" s="650" t="s">
        <v>19</v>
      </c>
      <c r="F6" s="579" t="s">
        <v>39</v>
      </c>
      <c r="G6" s="391">
        <v>17</v>
      </c>
      <c r="H6" s="246"/>
      <c r="I6" s="217">
        <v>1.7</v>
      </c>
      <c r="J6" s="39">
        <v>4.42</v>
      </c>
      <c r="K6" s="40">
        <v>0.85</v>
      </c>
      <c r="L6" s="423">
        <v>49.98</v>
      </c>
      <c r="M6" s="217">
        <v>0</v>
      </c>
      <c r="N6" s="39">
        <v>0</v>
      </c>
      <c r="O6" s="39">
        <v>0.1</v>
      </c>
      <c r="P6" s="39">
        <v>0</v>
      </c>
      <c r="Q6" s="42">
        <v>0</v>
      </c>
      <c r="R6" s="217">
        <v>25.16</v>
      </c>
      <c r="S6" s="39">
        <v>18.190000000000001</v>
      </c>
      <c r="T6" s="39">
        <v>3.74</v>
      </c>
      <c r="U6" s="39">
        <v>0.1</v>
      </c>
      <c r="V6" s="39">
        <v>0</v>
      </c>
      <c r="W6" s="39">
        <v>0</v>
      </c>
      <c r="X6" s="39">
        <v>0</v>
      </c>
      <c r="Y6" s="40">
        <v>0</v>
      </c>
    </row>
    <row r="7" spans="2:25" s="16" customFormat="1" ht="26.45" customHeight="1" x14ac:dyDescent="0.25">
      <c r="B7" s="532"/>
      <c r="C7" s="108"/>
      <c r="D7" s="117">
        <v>54</v>
      </c>
      <c r="E7" s="104" t="s">
        <v>58</v>
      </c>
      <c r="F7" s="105" t="s">
        <v>95</v>
      </c>
      <c r="G7" s="117">
        <v>180</v>
      </c>
      <c r="H7" s="104"/>
      <c r="I7" s="226">
        <v>5.22</v>
      </c>
      <c r="J7" s="20">
        <v>4.68</v>
      </c>
      <c r="K7" s="46">
        <v>24.48</v>
      </c>
      <c r="L7" s="225">
        <v>161.1</v>
      </c>
      <c r="M7" s="226">
        <v>5.22</v>
      </c>
      <c r="N7" s="20">
        <v>0.09</v>
      </c>
      <c r="O7" s="20">
        <v>0</v>
      </c>
      <c r="P7" s="20">
        <v>23.4</v>
      </c>
      <c r="Q7" s="21">
        <v>0.09</v>
      </c>
      <c r="R7" s="226">
        <v>9.5</v>
      </c>
      <c r="S7" s="20">
        <v>131.85</v>
      </c>
      <c r="T7" s="20">
        <v>88.25</v>
      </c>
      <c r="U7" s="20">
        <v>2.95</v>
      </c>
      <c r="V7" s="20">
        <v>164.88</v>
      </c>
      <c r="W7" s="20">
        <v>2E-3</v>
      </c>
      <c r="X7" s="20">
        <v>2E-3</v>
      </c>
      <c r="Y7" s="46">
        <v>1.0999999999999999E-2</v>
      </c>
    </row>
    <row r="8" spans="2:25" s="16" customFormat="1" ht="28.5" customHeight="1" x14ac:dyDescent="0.25">
      <c r="B8" s="463"/>
      <c r="C8" s="647"/>
      <c r="D8" s="133">
        <v>240</v>
      </c>
      <c r="E8" s="422" t="s">
        <v>9</v>
      </c>
      <c r="F8" s="568" t="s">
        <v>105</v>
      </c>
      <c r="G8" s="128">
        <v>100</v>
      </c>
      <c r="H8" s="422"/>
      <c r="I8" s="248">
        <v>22.42</v>
      </c>
      <c r="J8" s="60">
        <v>22.57</v>
      </c>
      <c r="K8" s="61">
        <v>2.33</v>
      </c>
      <c r="L8" s="355">
        <v>304.45</v>
      </c>
      <c r="M8" s="248">
        <v>0.08</v>
      </c>
      <c r="N8" s="60">
        <v>0.21</v>
      </c>
      <c r="O8" s="60">
        <v>1.67</v>
      </c>
      <c r="P8" s="60">
        <v>250</v>
      </c>
      <c r="Q8" s="385">
        <v>0.47</v>
      </c>
      <c r="R8" s="248">
        <v>172.07</v>
      </c>
      <c r="S8" s="60">
        <v>246.7</v>
      </c>
      <c r="T8" s="60">
        <v>29.43</v>
      </c>
      <c r="U8" s="60">
        <v>1.65</v>
      </c>
      <c r="V8" s="60">
        <v>264.22000000000003</v>
      </c>
      <c r="W8" s="60">
        <v>5.0000000000000001E-3</v>
      </c>
      <c r="X8" s="60">
        <v>2E-3</v>
      </c>
      <c r="Y8" s="61">
        <v>0.12</v>
      </c>
    </row>
    <row r="9" spans="2:25" s="16" customFormat="1" ht="33" customHeight="1" x14ac:dyDescent="0.25">
      <c r="B9" s="463"/>
      <c r="C9" s="109"/>
      <c r="D9" s="134">
        <v>81</v>
      </c>
      <c r="E9" s="156" t="s">
        <v>9</v>
      </c>
      <c r="F9" s="444" t="s">
        <v>65</v>
      </c>
      <c r="G9" s="497">
        <v>100</v>
      </c>
      <c r="H9" s="156"/>
      <c r="I9" s="201">
        <v>24.9</v>
      </c>
      <c r="J9" s="65">
        <v>17</v>
      </c>
      <c r="K9" s="93">
        <v>0.6</v>
      </c>
      <c r="L9" s="313">
        <v>255.3</v>
      </c>
      <c r="M9" s="201">
        <v>0.06</v>
      </c>
      <c r="N9" s="65">
        <v>0.16</v>
      </c>
      <c r="O9" s="65">
        <v>1.38</v>
      </c>
      <c r="P9" s="65">
        <v>32</v>
      </c>
      <c r="Q9" s="384">
        <v>0</v>
      </c>
      <c r="R9" s="201">
        <v>30.6</v>
      </c>
      <c r="S9" s="65">
        <v>189.69</v>
      </c>
      <c r="T9" s="65">
        <v>23.5</v>
      </c>
      <c r="U9" s="65">
        <v>1.34</v>
      </c>
      <c r="V9" s="65">
        <v>267.3</v>
      </c>
      <c r="W9" s="65">
        <v>5.0000000000000001E-3</v>
      </c>
      <c r="X9" s="65">
        <v>0</v>
      </c>
      <c r="Y9" s="93">
        <v>0.15</v>
      </c>
    </row>
    <row r="10" spans="2:25" s="16" customFormat="1" ht="37.5" customHeight="1" x14ac:dyDescent="0.25">
      <c r="B10" s="532"/>
      <c r="C10" s="108"/>
      <c r="D10" s="86">
        <v>104</v>
      </c>
      <c r="E10" s="136" t="s">
        <v>17</v>
      </c>
      <c r="F10" s="309" t="s">
        <v>116</v>
      </c>
      <c r="G10" s="440">
        <v>200</v>
      </c>
      <c r="H10" s="136"/>
      <c r="I10" s="199">
        <v>0</v>
      </c>
      <c r="J10" s="15">
        <v>0</v>
      </c>
      <c r="K10" s="41">
        <v>19.2</v>
      </c>
      <c r="L10" s="211">
        <v>76.8</v>
      </c>
      <c r="M10" s="199">
        <v>0.16</v>
      </c>
      <c r="N10" s="15">
        <v>0.1</v>
      </c>
      <c r="O10" s="15">
        <v>9.18</v>
      </c>
      <c r="P10" s="15">
        <v>80</v>
      </c>
      <c r="Q10" s="18">
        <v>0.96</v>
      </c>
      <c r="R10" s="199">
        <v>0.78</v>
      </c>
      <c r="S10" s="15">
        <v>0</v>
      </c>
      <c r="T10" s="15">
        <v>0</v>
      </c>
      <c r="U10" s="15">
        <v>0</v>
      </c>
      <c r="V10" s="15">
        <v>0.24</v>
      </c>
      <c r="W10" s="15">
        <v>0</v>
      </c>
      <c r="X10" s="15">
        <v>0</v>
      </c>
      <c r="Y10" s="41">
        <v>0</v>
      </c>
    </row>
    <row r="11" spans="2:25" s="16" customFormat="1" ht="26.45" customHeight="1" x14ac:dyDescent="0.25">
      <c r="B11" s="532"/>
      <c r="C11" s="108"/>
      <c r="D11" s="88">
        <v>119</v>
      </c>
      <c r="E11" s="138" t="s">
        <v>13</v>
      </c>
      <c r="F11" s="105" t="s">
        <v>18</v>
      </c>
      <c r="G11" s="117">
        <v>30</v>
      </c>
      <c r="H11" s="104"/>
      <c r="I11" s="199">
        <v>2.13</v>
      </c>
      <c r="J11" s="15">
        <v>0.21</v>
      </c>
      <c r="K11" s="41">
        <v>13.26</v>
      </c>
      <c r="L11" s="212">
        <v>72</v>
      </c>
      <c r="M11" s="226">
        <v>0.03</v>
      </c>
      <c r="N11" s="20">
        <v>0.01</v>
      </c>
      <c r="O11" s="20">
        <v>0</v>
      </c>
      <c r="P11" s="20">
        <v>0</v>
      </c>
      <c r="Q11" s="21">
        <v>0</v>
      </c>
      <c r="R11" s="226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26.45" customHeight="1" x14ac:dyDescent="0.25">
      <c r="B12" s="532"/>
      <c r="C12" s="108"/>
      <c r="D12" s="104">
        <v>120</v>
      </c>
      <c r="E12" s="138" t="s">
        <v>14</v>
      </c>
      <c r="F12" s="105" t="s">
        <v>43</v>
      </c>
      <c r="G12" s="117">
        <v>25</v>
      </c>
      <c r="H12" s="104"/>
      <c r="I12" s="199">
        <v>1.42</v>
      </c>
      <c r="J12" s="15">
        <v>0.27</v>
      </c>
      <c r="K12" s="41">
        <v>9.3000000000000007</v>
      </c>
      <c r="L12" s="212">
        <v>45.32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26.45" customHeight="1" x14ac:dyDescent="0.25">
      <c r="B13" s="532"/>
      <c r="C13" s="108"/>
      <c r="D13" s="133"/>
      <c r="E13" s="422"/>
      <c r="F13" s="339" t="s">
        <v>20</v>
      </c>
      <c r="G13" s="435">
        <f>G6+G7+G8+G10+G11+G12</f>
        <v>552</v>
      </c>
      <c r="H13" s="133"/>
      <c r="I13" s="248">
        <f>I6+I7+I8+I10+I11+I12</f>
        <v>32.89</v>
      </c>
      <c r="J13" s="60">
        <f t="shared" ref="J13:Y13" si="0">J6+J7+J8+J10+J11+J12</f>
        <v>32.150000000000006</v>
      </c>
      <c r="K13" s="61">
        <f t="shared" si="0"/>
        <v>69.42</v>
      </c>
      <c r="L13" s="355">
        <f t="shared" si="0"/>
        <v>709.65</v>
      </c>
      <c r="M13" s="248">
        <f t="shared" si="0"/>
        <v>5.51</v>
      </c>
      <c r="N13" s="60">
        <f t="shared" si="0"/>
        <v>0.43400000000000005</v>
      </c>
      <c r="O13" s="60">
        <f t="shared" si="0"/>
        <v>11.03</v>
      </c>
      <c r="P13" s="60">
        <f t="shared" si="0"/>
        <v>353.4</v>
      </c>
      <c r="Q13" s="385">
        <f t="shared" si="0"/>
        <v>1.52</v>
      </c>
      <c r="R13" s="248">
        <f t="shared" si="0"/>
        <v>225.41</v>
      </c>
      <c r="S13" s="60">
        <f t="shared" si="0"/>
        <v>486.14</v>
      </c>
      <c r="T13" s="60">
        <f t="shared" si="0"/>
        <v>149.11999999999998</v>
      </c>
      <c r="U13" s="60">
        <f t="shared" si="0"/>
        <v>6</v>
      </c>
      <c r="V13" s="60">
        <f t="shared" si="0"/>
        <v>530.74</v>
      </c>
      <c r="W13" s="60">
        <f t="shared" si="0"/>
        <v>0.01</v>
      </c>
      <c r="X13" s="60">
        <f t="shared" si="0"/>
        <v>8.0000000000000002E-3</v>
      </c>
      <c r="Y13" s="61">
        <f t="shared" si="0"/>
        <v>0.14300000000000002</v>
      </c>
    </row>
    <row r="14" spans="2:25" s="16" customFormat="1" ht="26.45" customHeight="1" x14ac:dyDescent="0.25">
      <c r="B14" s="532"/>
      <c r="C14" s="108"/>
      <c r="D14" s="351"/>
      <c r="E14" s="492"/>
      <c r="F14" s="343" t="s">
        <v>20</v>
      </c>
      <c r="G14" s="436">
        <f>G6+G7+G9+G10+G11+G12</f>
        <v>552</v>
      </c>
      <c r="H14" s="351"/>
      <c r="I14" s="201">
        <f>I6+I7+I9+I10+I11+I12</f>
        <v>35.370000000000005</v>
      </c>
      <c r="J14" s="65">
        <f t="shared" ref="J14:Y14" si="1">J6+J7+J9+J10+J11+J12</f>
        <v>26.580000000000002</v>
      </c>
      <c r="K14" s="93">
        <f t="shared" si="1"/>
        <v>67.69</v>
      </c>
      <c r="L14" s="424">
        <f t="shared" si="1"/>
        <v>660.5</v>
      </c>
      <c r="M14" s="201">
        <f t="shared" si="1"/>
        <v>5.4899999999999993</v>
      </c>
      <c r="N14" s="65">
        <f t="shared" si="1"/>
        <v>0.38400000000000001</v>
      </c>
      <c r="O14" s="65">
        <f t="shared" si="1"/>
        <v>10.74</v>
      </c>
      <c r="P14" s="65">
        <f t="shared" si="1"/>
        <v>135.4</v>
      </c>
      <c r="Q14" s="384">
        <f t="shared" si="1"/>
        <v>1.05</v>
      </c>
      <c r="R14" s="201">
        <f t="shared" si="1"/>
        <v>83.939999999999984</v>
      </c>
      <c r="S14" s="65">
        <f t="shared" si="1"/>
        <v>429.13</v>
      </c>
      <c r="T14" s="65">
        <f t="shared" si="1"/>
        <v>143.19</v>
      </c>
      <c r="U14" s="65">
        <f t="shared" si="1"/>
        <v>5.69</v>
      </c>
      <c r="V14" s="65">
        <f t="shared" si="1"/>
        <v>533.81999999999994</v>
      </c>
      <c r="W14" s="65">
        <f t="shared" si="1"/>
        <v>0.01</v>
      </c>
      <c r="X14" s="65">
        <f t="shared" si="1"/>
        <v>6.0000000000000001E-3</v>
      </c>
      <c r="Y14" s="93">
        <f t="shared" si="1"/>
        <v>0.17300000000000001</v>
      </c>
    </row>
    <row r="15" spans="2:25" s="16" customFormat="1" ht="26.45" customHeight="1" x14ac:dyDescent="0.25">
      <c r="B15" s="532"/>
      <c r="C15" s="108"/>
      <c r="D15" s="386"/>
      <c r="E15" s="437"/>
      <c r="F15" s="339" t="s">
        <v>21</v>
      </c>
      <c r="G15" s="441"/>
      <c r="H15" s="386"/>
      <c r="I15" s="248"/>
      <c r="J15" s="60"/>
      <c r="K15" s="61"/>
      <c r="L15" s="425">
        <f>L13/27.2</f>
        <v>26.090073529411764</v>
      </c>
      <c r="M15" s="248"/>
      <c r="N15" s="60"/>
      <c r="O15" s="60"/>
      <c r="P15" s="60"/>
      <c r="Q15" s="385"/>
      <c r="R15" s="248"/>
      <c r="S15" s="60"/>
      <c r="T15" s="60"/>
      <c r="U15" s="60"/>
      <c r="V15" s="60"/>
      <c r="W15" s="60"/>
      <c r="X15" s="60"/>
      <c r="Y15" s="61"/>
    </row>
    <row r="16" spans="2:25" s="16" customFormat="1" ht="26.45" customHeight="1" thickBot="1" x14ac:dyDescent="0.3">
      <c r="B16" s="561"/>
      <c r="C16" s="281"/>
      <c r="D16" s="135"/>
      <c r="E16" s="450"/>
      <c r="F16" s="345" t="s">
        <v>21</v>
      </c>
      <c r="G16" s="442"/>
      <c r="H16" s="135"/>
      <c r="I16" s="454"/>
      <c r="J16" s="455"/>
      <c r="K16" s="456"/>
      <c r="L16" s="279">
        <f>L14/27.2</f>
        <v>24.28308823529412</v>
      </c>
      <c r="M16" s="454"/>
      <c r="N16" s="455"/>
      <c r="O16" s="455"/>
      <c r="P16" s="455"/>
      <c r="Q16" s="457"/>
      <c r="R16" s="454"/>
      <c r="S16" s="455"/>
      <c r="T16" s="455"/>
      <c r="U16" s="455"/>
      <c r="V16" s="455"/>
      <c r="W16" s="455"/>
      <c r="X16" s="455"/>
      <c r="Y16" s="456"/>
    </row>
    <row r="17" spans="2:25" s="16" customFormat="1" ht="46.5" customHeight="1" x14ac:dyDescent="0.25">
      <c r="B17" s="530" t="s">
        <v>6</v>
      </c>
      <c r="C17" s="113"/>
      <c r="D17" s="311">
        <v>13</v>
      </c>
      <c r="E17" s="328" t="s">
        <v>7</v>
      </c>
      <c r="F17" s="531" t="s">
        <v>54</v>
      </c>
      <c r="G17" s="484">
        <v>100</v>
      </c>
      <c r="H17" s="328"/>
      <c r="I17" s="278">
        <v>2</v>
      </c>
      <c r="J17" s="49">
        <v>7.1</v>
      </c>
      <c r="K17" s="50">
        <v>10.3</v>
      </c>
      <c r="L17" s="508">
        <v>113.2</v>
      </c>
      <c r="M17" s="217">
        <v>0.06</v>
      </c>
      <c r="N17" s="39">
        <v>0.04</v>
      </c>
      <c r="O17" s="39">
        <v>12.4</v>
      </c>
      <c r="P17" s="39">
        <v>1550</v>
      </c>
      <c r="Q17" s="40">
        <v>0</v>
      </c>
      <c r="R17" s="217">
        <v>41.46</v>
      </c>
      <c r="S17" s="39">
        <v>71.59</v>
      </c>
      <c r="T17" s="39">
        <v>43.39</v>
      </c>
      <c r="U17" s="39">
        <v>1.28</v>
      </c>
      <c r="V17" s="39">
        <v>180.8</v>
      </c>
      <c r="W17" s="39">
        <v>4.0000000000000001E-3</v>
      </c>
      <c r="X17" s="39">
        <v>2.0000000000000001E-4</v>
      </c>
      <c r="Y17" s="40">
        <v>0.04</v>
      </c>
    </row>
    <row r="18" spans="2:25" s="16" customFormat="1" ht="26.45" customHeight="1" x14ac:dyDescent="0.25">
      <c r="B18" s="463"/>
      <c r="C18" s="109"/>
      <c r="D18" s="87">
        <v>36</v>
      </c>
      <c r="E18" s="137" t="s">
        <v>8</v>
      </c>
      <c r="F18" s="127" t="s">
        <v>44</v>
      </c>
      <c r="G18" s="118">
        <v>250</v>
      </c>
      <c r="H18" s="137"/>
      <c r="I18" s="208">
        <v>6.25</v>
      </c>
      <c r="J18" s="78">
        <v>10.75</v>
      </c>
      <c r="K18" s="176">
        <v>15.75</v>
      </c>
      <c r="L18" s="178">
        <v>184.75</v>
      </c>
      <c r="M18" s="208">
        <v>0.12</v>
      </c>
      <c r="N18" s="78">
        <v>0.1</v>
      </c>
      <c r="O18" s="78">
        <v>12.6</v>
      </c>
      <c r="P18" s="78">
        <v>120</v>
      </c>
      <c r="Q18" s="176">
        <v>6.5000000000000002E-2</v>
      </c>
      <c r="R18" s="208">
        <v>52.47</v>
      </c>
      <c r="S18" s="78">
        <v>152.6</v>
      </c>
      <c r="T18" s="78">
        <v>46.2</v>
      </c>
      <c r="U18" s="78">
        <v>1.47</v>
      </c>
      <c r="V18" s="78">
        <v>401.8</v>
      </c>
      <c r="W18" s="78">
        <v>5.0000000000000001E-3</v>
      </c>
      <c r="X18" s="78">
        <v>0</v>
      </c>
      <c r="Y18" s="176">
        <v>0.25</v>
      </c>
    </row>
    <row r="19" spans="2:25" s="16" customFormat="1" ht="45" customHeight="1" x14ac:dyDescent="0.25">
      <c r="B19" s="562"/>
      <c r="C19" s="151" t="s">
        <v>67</v>
      </c>
      <c r="D19" s="128">
        <v>84</v>
      </c>
      <c r="E19" s="133" t="s">
        <v>9</v>
      </c>
      <c r="F19" s="568" t="s">
        <v>155</v>
      </c>
      <c r="G19" s="479">
        <v>100</v>
      </c>
      <c r="H19" s="422"/>
      <c r="I19" s="335">
        <v>18.54</v>
      </c>
      <c r="J19" s="336">
        <v>15.4</v>
      </c>
      <c r="K19" s="337">
        <v>11.88</v>
      </c>
      <c r="L19" s="299">
        <v>261.01</v>
      </c>
      <c r="M19" s="335">
        <v>0.09</v>
      </c>
      <c r="N19" s="336">
        <v>0.13</v>
      </c>
      <c r="O19" s="336">
        <v>1.2</v>
      </c>
      <c r="P19" s="336">
        <v>20</v>
      </c>
      <c r="Q19" s="337">
        <v>0.04</v>
      </c>
      <c r="R19" s="335">
        <v>29.57</v>
      </c>
      <c r="S19" s="336">
        <v>156.26</v>
      </c>
      <c r="T19" s="336">
        <v>20.56</v>
      </c>
      <c r="U19" s="336">
        <v>1.35</v>
      </c>
      <c r="V19" s="336">
        <v>219.62</v>
      </c>
      <c r="W19" s="336">
        <v>4.0000000000000001E-3</v>
      </c>
      <c r="X19" s="336">
        <v>1E-3</v>
      </c>
      <c r="Y19" s="337">
        <v>0.11</v>
      </c>
    </row>
    <row r="20" spans="2:25" s="16" customFormat="1" ht="26.45" customHeight="1" x14ac:dyDescent="0.25">
      <c r="B20" s="562"/>
      <c r="C20" s="624" t="s">
        <v>69</v>
      </c>
      <c r="D20" s="134">
        <v>150</v>
      </c>
      <c r="E20" s="156" t="s">
        <v>9</v>
      </c>
      <c r="F20" s="444" t="s">
        <v>127</v>
      </c>
      <c r="G20" s="439">
        <v>100</v>
      </c>
      <c r="H20" s="156"/>
      <c r="I20" s="201">
        <v>22.5</v>
      </c>
      <c r="J20" s="65">
        <v>17.3</v>
      </c>
      <c r="K20" s="93">
        <v>2.6</v>
      </c>
      <c r="L20" s="489">
        <v>255.7</v>
      </c>
      <c r="M20" s="201">
        <v>0.1</v>
      </c>
      <c r="N20" s="65">
        <v>0.18</v>
      </c>
      <c r="O20" s="65">
        <v>8.51</v>
      </c>
      <c r="P20" s="65">
        <v>80</v>
      </c>
      <c r="Q20" s="93">
        <v>0.05</v>
      </c>
      <c r="R20" s="201">
        <v>29.43</v>
      </c>
      <c r="S20" s="65">
        <v>198.6</v>
      </c>
      <c r="T20" s="65">
        <v>27.59</v>
      </c>
      <c r="U20" s="65">
        <v>1.87</v>
      </c>
      <c r="V20" s="65">
        <v>328.4</v>
      </c>
      <c r="W20" s="65">
        <v>5.4000000000000003E-3</v>
      </c>
      <c r="X20" s="65">
        <v>2.9999999999999997E-4</v>
      </c>
      <c r="Y20" s="93">
        <v>0.64</v>
      </c>
    </row>
    <row r="21" spans="2:25" s="16" customFormat="1" ht="33" customHeight="1" x14ac:dyDescent="0.25">
      <c r="B21" s="562"/>
      <c r="C21" s="109"/>
      <c r="D21" s="87">
        <v>51</v>
      </c>
      <c r="E21" s="109" t="s">
        <v>58</v>
      </c>
      <c r="F21" s="903" t="s">
        <v>126</v>
      </c>
      <c r="G21" s="190">
        <v>180</v>
      </c>
      <c r="H21" s="137"/>
      <c r="I21" s="305">
        <v>3.96</v>
      </c>
      <c r="J21" s="82">
        <v>4.68</v>
      </c>
      <c r="K21" s="84">
        <v>30.78</v>
      </c>
      <c r="L21" s="161">
        <v>181.62</v>
      </c>
      <c r="M21" s="305">
        <v>0.18</v>
      </c>
      <c r="N21" s="82">
        <v>0.11</v>
      </c>
      <c r="O21" s="82">
        <v>25.2</v>
      </c>
      <c r="P21" s="82">
        <v>0</v>
      </c>
      <c r="Q21" s="84">
        <v>0</v>
      </c>
      <c r="R21" s="305">
        <v>16.809999999999999</v>
      </c>
      <c r="S21" s="82">
        <v>94.36</v>
      </c>
      <c r="T21" s="82">
        <v>35.24</v>
      </c>
      <c r="U21" s="82">
        <v>1.58</v>
      </c>
      <c r="V21" s="82">
        <v>971.28</v>
      </c>
      <c r="W21" s="82">
        <v>8.9999999999999993E-3</v>
      </c>
      <c r="X21" s="82">
        <v>6.9999999999999999E-4</v>
      </c>
      <c r="Y21" s="84">
        <v>5.3999999999999999E-2</v>
      </c>
    </row>
    <row r="22" spans="2:25" s="16" customFormat="1" ht="51" customHeight="1" x14ac:dyDescent="0.25">
      <c r="B22" s="562"/>
      <c r="C22" s="109"/>
      <c r="D22" s="118">
        <v>104</v>
      </c>
      <c r="E22" s="110" t="s">
        <v>17</v>
      </c>
      <c r="F22" s="147" t="s">
        <v>117</v>
      </c>
      <c r="G22" s="483">
        <v>200</v>
      </c>
      <c r="H22" s="136"/>
      <c r="I22" s="199">
        <v>0</v>
      </c>
      <c r="J22" s="15">
        <v>0</v>
      </c>
      <c r="K22" s="41">
        <v>19.2</v>
      </c>
      <c r="L22" s="157">
        <v>76.8</v>
      </c>
      <c r="M22" s="199">
        <v>0.16</v>
      </c>
      <c r="N22" s="15">
        <v>0.01</v>
      </c>
      <c r="O22" s="15">
        <v>9.16</v>
      </c>
      <c r="P22" s="15">
        <v>99</v>
      </c>
      <c r="Q22" s="41">
        <v>1.1499999999999999</v>
      </c>
      <c r="R22" s="199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41">
        <v>0</v>
      </c>
    </row>
    <row r="23" spans="2:25" s="16" customFormat="1" ht="26.45" customHeight="1" x14ac:dyDescent="0.25">
      <c r="B23" s="562"/>
      <c r="C23" s="109"/>
      <c r="D23" s="304">
        <v>119</v>
      </c>
      <c r="E23" s="136" t="s">
        <v>13</v>
      </c>
      <c r="F23" s="107" t="s">
        <v>50</v>
      </c>
      <c r="G23" s="153">
        <v>20</v>
      </c>
      <c r="H23" s="138"/>
      <c r="I23" s="199">
        <v>1.4</v>
      </c>
      <c r="J23" s="15">
        <v>0.14000000000000001</v>
      </c>
      <c r="K23" s="41">
        <v>8.8000000000000007</v>
      </c>
      <c r="L23" s="157">
        <v>48</v>
      </c>
      <c r="M23" s="199">
        <v>0.02</v>
      </c>
      <c r="N23" s="15">
        <v>6.0000000000000001E-3</v>
      </c>
      <c r="O23" s="15">
        <v>0</v>
      </c>
      <c r="P23" s="15">
        <v>0</v>
      </c>
      <c r="Q23" s="41">
        <v>0</v>
      </c>
      <c r="R23" s="199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41">
        <v>0</v>
      </c>
    </row>
    <row r="24" spans="2:25" s="16" customFormat="1" ht="26.45" customHeight="1" x14ac:dyDescent="0.25">
      <c r="B24" s="562"/>
      <c r="C24" s="109"/>
      <c r="D24" s="87">
        <v>120</v>
      </c>
      <c r="E24" s="137" t="s">
        <v>14</v>
      </c>
      <c r="F24" s="106" t="s">
        <v>43</v>
      </c>
      <c r="G24" s="118">
        <v>20</v>
      </c>
      <c r="H24" s="137"/>
      <c r="I24" s="226">
        <v>1.1399999999999999</v>
      </c>
      <c r="J24" s="20">
        <v>0.22</v>
      </c>
      <c r="K24" s="46">
        <v>7.44</v>
      </c>
      <c r="L24" s="224">
        <v>36.26</v>
      </c>
      <c r="M24" s="226">
        <v>0.02</v>
      </c>
      <c r="N24" s="20">
        <v>2.4E-2</v>
      </c>
      <c r="O24" s="20">
        <v>0.08</v>
      </c>
      <c r="P24" s="20">
        <v>0</v>
      </c>
      <c r="Q24" s="46">
        <v>0</v>
      </c>
      <c r="R24" s="226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26.45" customHeight="1" x14ac:dyDescent="0.25">
      <c r="B25" s="562"/>
      <c r="C25" s="151" t="s">
        <v>67</v>
      </c>
      <c r="D25" s="317"/>
      <c r="E25" s="563"/>
      <c r="F25" s="339" t="s">
        <v>20</v>
      </c>
      <c r="G25" s="435">
        <f>G17+G18+G19+G21+G22+G23+G24</f>
        <v>870</v>
      </c>
      <c r="H25" s="244"/>
      <c r="I25" s="340">
        <f t="shared" ref="I25:Y25" si="2">I17+I18+I19+I21+I22+I23+I24</f>
        <v>33.29</v>
      </c>
      <c r="J25" s="341">
        <f t="shared" si="2"/>
        <v>38.29</v>
      </c>
      <c r="K25" s="342">
        <f t="shared" si="2"/>
        <v>104.15</v>
      </c>
      <c r="L25" s="243">
        <f t="shared" si="2"/>
        <v>901.64</v>
      </c>
      <c r="M25" s="340">
        <f t="shared" si="2"/>
        <v>0.65</v>
      </c>
      <c r="N25" s="341">
        <f t="shared" si="2"/>
        <v>0.42000000000000004</v>
      </c>
      <c r="O25" s="341">
        <f t="shared" si="2"/>
        <v>60.64</v>
      </c>
      <c r="P25" s="341">
        <f t="shared" si="2"/>
        <v>1789</v>
      </c>
      <c r="Q25" s="342">
        <f t="shared" si="2"/>
        <v>1.2549999999999999</v>
      </c>
      <c r="R25" s="340">
        <f t="shared" si="2"/>
        <v>155.27000000000001</v>
      </c>
      <c r="S25" s="341">
        <f t="shared" si="2"/>
        <v>542.41</v>
      </c>
      <c r="T25" s="341">
        <f t="shared" si="2"/>
        <v>166.59</v>
      </c>
      <c r="U25" s="341">
        <f t="shared" si="2"/>
        <v>6.7</v>
      </c>
      <c r="V25" s="341">
        <f t="shared" si="2"/>
        <v>1865.6</v>
      </c>
      <c r="W25" s="341">
        <f t="shared" si="2"/>
        <v>2.4599999999999997E-2</v>
      </c>
      <c r="X25" s="341">
        <f t="shared" si="2"/>
        <v>4.8999999999999998E-3</v>
      </c>
      <c r="Y25" s="342">
        <f t="shared" si="2"/>
        <v>0.46599999999999997</v>
      </c>
    </row>
    <row r="26" spans="2:25" s="16" customFormat="1" ht="26.45" customHeight="1" x14ac:dyDescent="0.25">
      <c r="B26" s="562"/>
      <c r="C26" s="152" t="s">
        <v>69</v>
      </c>
      <c r="D26" s="318"/>
      <c r="E26" s="564"/>
      <c r="F26" s="343" t="s">
        <v>20</v>
      </c>
      <c r="G26" s="436">
        <f>G17+G18+G20+G21+G22+G23+G24</f>
        <v>870</v>
      </c>
      <c r="H26" s="405"/>
      <c r="I26" s="407">
        <f t="shared" ref="I26:Y26" si="3">I17+I18+I20+I21+I22+I23+I24</f>
        <v>37.25</v>
      </c>
      <c r="J26" s="406">
        <f t="shared" si="3"/>
        <v>40.190000000000005</v>
      </c>
      <c r="K26" s="408">
        <f t="shared" si="3"/>
        <v>94.87</v>
      </c>
      <c r="L26" s="242">
        <f t="shared" si="3"/>
        <v>896.32999999999993</v>
      </c>
      <c r="M26" s="407">
        <f t="shared" si="3"/>
        <v>0.66</v>
      </c>
      <c r="N26" s="406">
        <f t="shared" si="3"/>
        <v>0.47000000000000003</v>
      </c>
      <c r="O26" s="406">
        <f t="shared" si="3"/>
        <v>67.949999999999989</v>
      </c>
      <c r="P26" s="406">
        <f t="shared" si="3"/>
        <v>1849</v>
      </c>
      <c r="Q26" s="408">
        <f t="shared" si="3"/>
        <v>1.2649999999999999</v>
      </c>
      <c r="R26" s="407">
        <f t="shared" si="3"/>
        <v>155.13000000000002</v>
      </c>
      <c r="S26" s="406">
        <f t="shared" si="3"/>
        <v>584.75</v>
      </c>
      <c r="T26" s="406">
        <f t="shared" si="3"/>
        <v>173.62</v>
      </c>
      <c r="U26" s="406">
        <f t="shared" si="3"/>
        <v>7.22</v>
      </c>
      <c r="V26" s="406">
        <f t="shared" si="3"/>
        <v>1974.3799999999999</v>
      </c>
      <c r="W26" s="406">
        <f t="shared" si="3"/>
        <v>2.6000000000000002E-2</v>
      </c>
      <c r="X26" s="406">
        <f t="shared" si="3"/>
        <v>4.2000000000000006E-3</v>
      </c>
      <c r="Y26" s="408">
        <f t="shared" si="3"/>
        <v>0.996</v>
      </c>
    </row>
    <row r="27" spans="2:25" s="16" customFormat="1" ht="26.45" customHeight="1" x14ac:dyDescent="0.25">
      <c r="B27" s="562"/>
      <c r="C27" s="151" t="s">
        <v>67</v>
      </c>
      <c r="D27" s="319"/>
      <c r="E27" s="565"/>
      <c r="F27" s="339" t="s">
        <v>21</v>
      </c>
      <c r="G27" s="441"/>
      <c r="H27" s="437"/>
      <c r="I27" s="169"/>
      <c r="J27" s="22"/>
      <c r="K27" s="62"/>
      <c r="L27" s="401">
        <f>'2 день'!L25/27.2</f>
        <v>33.148529411764706</v>
      </c>
      <c r="M27" s="169"/>
      <c r="N27" s="22"/>
      <c r="O27" s="22"/>
      <c r="P27" s="22"/>
      <c r="Q27" s="62"/>
      <c r="R27" s="169"/>
      <c r="S27" s="22"/>
      <c r="T27" s="22"/>
      <c r="U27" s="22"/>
      <c r="V27" s="22"/>
      <c r="W27" s="22"/>
      <c r="X27" s="22"/>
      <c r="Y27" s="62"/>
    </row>
    <row r="28" spans="2:25" s="16" customFormat="1" ht="26.45" customHeight="1" thickBot="1" x14ac:dyDescent="0.3">
      <c r="B28" s="566"/>
      <c r="C28" s="154" t="s">
        <v>69</v>
      </c>
      <c r="D28" s="446"/>
      <c r="E28" s="567"/>
      <c r="F28" s="345" t="s">
        <v>21</v>
      </c>
      <c r="G28" s="442"/>
      <c r="H28" s="450"/>
      <c r="I28" s="346"/>
      <c r="J28" s="347"/>
      <c r="K28" s="348"/>
      <c r="L28" s="493">
        <f>L26/27.2</f>
        <v>32.953308823529412</v>
      </c>
      <c r="M28" s="346"/>
      <c r="N28" s="347"/>
      <c r="O28" s="347"/>
      <c r="P28" s="347"/>
      <c r="Q28" s="348"/>
      <c r="R28" s="346"/>
      <c r="S28" s="347"/>
      <c r="T28" s="347"/>
      <c r="U28" s="347"/>
      <c r="V28" s="347"/>
      <c r="W28" s="347"/>
      <c r="X28" s="347"/>
      <c r="Y28" s="348"/>
    </row>
    <row r="29" spans="2:25" s="101" customFormat="1" ht="26.45" customHeight="1" x14ac:dyDescent="0.25">
      <c r="B29" s="285"/>
      <c r="C29" s="646"/>
      <c r="D29" s="286"/>
      <c r="E29" s="285"/>
      <c r="F29" s="287"/>
      <c r="G29" s="285"/>
      <c r="H29" s="285"/>
      <c r="I29" s="285"/>
      <c r="J29" s="285"/>
      <c r="K29" s="285"/>
      <c r="L29" s="288"/>
      <c r="M29" s="285"/>
      <c r="N29" s="285"/>
      <c r="O29" s="285"/>
      <c r="P29" s="285"/>
      <c r="Q29" s="285"/>
      <c r="R29" s="285"/>
      <c r="S29" s="285"/>
      <c r="T29" s="285"/>
    </row>
    <row r="30" spans="2:25" s="101" customFormat="1" ht="26.45" customHeight="1" x14ac:dyDescent="0.25">
      <c r="B30" s="285"/>
      <c r="C30" s="646"/>
      <c r="D30" s="286"/>
      <c r="E30" s="285"/>
      <c r="F30" s="287"/>
      <c r="G30" s="285"/>
      <c r="H30" s="285"/>
      <c r="I30" s="285"/>
      <c r="J30" s="285"/>
      <c r="K30" s="285"/>
      <c r="L30" s="288"/>
      <c r="M30" s="285"/>
      <c r="N30" s="285"/>
      <c r="O30" s="285"/>
      <c r="P30" s="285"/>
      <c r="Q30" s="285"/>
      <c r="R30" s="285"/>
      <c r="S30" s="285"/>
      <c r="T30" s="285"/>
    </row>
    <row r="31" spans="2:25" x14ac:dyDescent="0.25">
      <c r="B31" s="11"/>
      <c r="C31" s="635"/>
      <c r="D31" s="284"/>
      <c r="E31" s="22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5" ht="15.75" x14ac:dyDescent="0.25">
      <c r="B32" s="552" t="s">
        <v>59</v>
      </c>
      <c r="C32" s="627"/>
      <c r="D32" s="554"/>
      <c r="E32" s="18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75" x14ac:dyDescent="0.25">
      <c r="B33" s="555" t="s">
        <v>60</v>
      </c>
      <c r="C33" s="628"/>
      <c r="D33" s="557"/>
      <c r="E33" s="22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25">
      <c r="B34" s="11"/>
      <c r="C34" s="635"/>
      <c r="D34" s="284"/>
      <c r="E34" s="22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25">
      <c r="B35" s="11"/>
      <c r="C35" s="635"/>
      <c r="D35" s="284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25">
      <c r="B36" s="11"/>
      <c r="C36" s="635"/>
      <c r="D36" s="284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25">
      <c r="B37" s="11"/>
      <c r="C37" s="635"/>
      <c r="D37" s="284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25">
      <c r="B38" s="11"/>
      <c r="C38" s="635"/>
      <c r="D38" s="284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25">
      <c r="B39" s="11"/>
      <c r="C39" s="635"/>
      <c r="D39" s="284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x14ac:dyDescent="0.25">
      <c r="B40" s="11"/>
      <c r="C40" s="635"/>
      <c r="D40" s="284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2:20" x14ac:dyDescent="0.25">
      <c r="B41" s="11"/>
      <c r="C41" s="635"/>
      <c r="D41" s="284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</sheetData>
  <mergeCells count="10">
    <mergeCell ref="B4:B5"/>
    <mergeCell ref="C4:C5"/>
    <mergeCell ref="F4:F5"/>
    <mergeCell ref="G4:G5"/>
    <mergeCell ref="H4:H5"/>
    <mergeCell ref="M4:Q4"/>
    <mergeCell ref="R4:Y4"/>
    <mergeCell ref="E4:E5"/>
    <mergeCell ref="D4:D5"/>
    <mergeCell ref="L4:L5"/>
  </mergeCells>
  <pageMargins left="0.7" right="0.7" top="0.75" bottom="0.75" header="0.3" footer="0.3"/>
  <pageSetup paperSize="9" scale="3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B33"/>
  <sheetViews>
    <sheetView topLeftCell="A10" zoomScale="60" zoomScaleNormal="60" workbookViewId="0">
      <selection activeCell="K27" sqref="K27"/>
    </sheetView>
  </sheetViews>
  <sheetFormatPr defaultRowHeight="15" x14ac:dyDescent="0.25"/>
  <cols>
    <col min="2" max="2" width="16.85546875" customWidth="1"/>
    <col min="3" max="3" width="10" style="629" customWidth="1"/>
    <col min="4" max="4" width="27.5703125" style="5" customWidth="1"/>
    <col min="5" max="5" width="20.85546875" customWidth="1"/>
    <col min="6" max="6" width="56.85546875" customWidth="1"/>
    <col min="7" max="7" width="13.85546875" customWidth="1"/>
    <col min="8" max="8" width="14.85546875" customWidth="1"/>
    <col min="9" max="9" width="12.42578125" customWidth="1"/>
    <col min="10" max="10" width="11.28515625" customWidth="1"/>
    <col min="11" max="11" width="12.85546875" customWidth="1"/>
    <col min="12" max="12" width="24" customWidth="1"/>
    <col min="13" max="13" width="11.28515625" customWidth="1"/>
    <col min="24" max="24" width="15.5703125" customWidth="1"/>
  </cols>
  <sheetData>
    <row r="2" spans="2:25" ht="23.25" x14ac:dyDescent="0.35">
      <c r="B2" s="520" t="s">
        <v>1</v>
      </c>
      <c r="C2" s="521"/>
      <c r="D2" s="521"/>
      <c r="E2" s="520" t="s">
        <v>3</v>
      </c>
      <c r="F2" s="520"/>
      <c r="G2" s="522" t="s">
        <v>2</v>
      </c>
      <c r="H2" s="521">
        <v>20</v>
      </c>
      <c r="I2" s="6"/>
      <c r="L2" s="8"/>
      <c r="M2" s="7"/>
      <c r="N2" s="1"/>
      <c r="O2" s="2"/>
    </row>
    <row r="3" spans="2:25" ht="15.75" thickBot="1" x14ac:dyDescent="0.3">
      <c r="B3" s="1"/>
      <c r="C3" s="62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24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21" t="s">
        <v>23</v>
      </c>
      <c r="N4" s="922"/>
      <c r="O4" s="950"/>
      <c r="P4" s="950"/>
      <c r="Q4" s="951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55.5" customHeight="1" thickBot="1" x14ac:dyDescent="0.3">
      <c r="B5" s="925"/>
      <c r="C5" s="931"/>
      <c r="D5" s="925"/>
      <c r="E5" s="925"/>
      <c r="F5" s="925"/>
      <c r="G5" s="925"/>
      <c r="H5" s="925"/>
      <c r="I5" s="85" t="s">
        <v>26</v>
      </c>
      <c r="J5" s="373" t="s">
        <v>27</v>
      </c>
      <c r="K5" s="85" t="s">
        <v>28</v>
      </c>
      <c r="L5" s="928"/>
      <c r="M5" s="377" t="s">
        <v>29</v>
      </c>
      <c r="N5" s="102" t="s">
        <v>98</v>
      </c>
      <c r="O5" s="373" t="s">
        <v>30</v>
      </c>
      <c r="P5" s="551" t="s">
        <v>99</v>
      </c>
      <c r="Q5" s="373" t="s">
        <v>100</v>
      </c>
      <c r="R5" s="85" t="s">
        <v>31</v>
      </c>
      <c r="S5" s="373" t="s">
        <v>32</v>
      </c>
      <c r="T5" s="85" t="s">
        <v>33</v>
      </c>
      <c r="U5" s="373" t="s">
        <v>34</v>
      </c>
      <c r="V5" s="68" t="s">
        <v>101</v>
      </c>
      <c r="W5" s="377" t="s">
        <v>102</v>
      </c>
      <c r="X5" s="377" t="s">
        <v>103</v>
      </c>
      <c r="Y5" s="89" t="s">
        <v>104</v>
      </c>
    </row>
    <row r="6" spans="2:25" s="16" customFormat="1" ht="39" customHeight="1" x14ac:dyDescent="0.25">
      <c r="B6" s="530" t="s">
        <v>5</v>
      </c>
      <c r="C6" s="113"/>
      <c r="D6" s="123">
        <v>9</v>
      </c>
      <c r="E6" s="311" t="s">
        <v>19</v>
      </c>
      <c r="F6" s="146" t="s">
        <v>81</v>
      </c>
      <c r="G6" s="123">
        <v>100</v>
      </c>
      <c r="H6" s="569"/>
      <c r="I6" s="217">
        <v>2.16</v>
      </c>
      <c r="J6" s="39">
        <v>7.11</v>
      </c>
      <c r="K6" s="40">
        <v>11.61</v>
      </c>
      <c r="L6" s="256">
        <v>121.24</v>
      </c>
      <c r="M6" s="217">
        <v>0.04</v>
      </c>
      <c r="N6" s="39">
        <v>0.05</v>
      </c>
      <c r="O6" s="39">
        <v>7.46</v>
      </c>
      <c r="P6" s="39">
        <v>0.05</v>
      </c>
      <c r="Q6" s="40">
        <v>0</v>
      </c>
      <c r="R6" s="38">
        <v>29.26</v>
      </c>
      <c r="S6" s="39">
        <v>45.16</v>
      </c>
      <c r="T6" s="39">
        <v>23.95</v>
      </c>
      <c r="U6" s="39">
        <v>1.33</v>
      </c>
      <c r="V6" s="39">
        <v>342.58</v>
      </c>
      <c r="W6" s="39">
        <v>5.8999999999999999E-3</v>
      </c>
      <c r="X6" s="39">
        <v>1.5900000000000001E-3</v>
      </c>
      <c r="Y6" s="40">
        <v>0.01</v>
      </c>
    </row>
    <row r="7" spans="2:25" s="16" customFormat="1" ht="39" customHeight="1" x14ac:dyDescent="0.25">
      <c r="B7" s="532"/>
      <c r="C7" s="625" t="s">
        <v>67</v>
      </c>
      <c r="D7" s="133">
        <v>249</v>
      </c>
      <c r="E7" s="422" t="s">
        <v>9</v>
      </c>
      <c r="F7" s="568" t="s">
        <v>171</v>
      </c>
      <c r="G7" s="779">
        <v>210</v>
      </c>
      <c r="H7" s="422"/>
      <c r="I7" s="335">
        <v>16.97</v>
      </c>
      <c r="J7" s="336">
        <v>24.61</v>
      </c>
      <c r="K7" s="337">
        <v>31.13</v>
      </c>
      <c r="L7" s="338">
        <v>416.03</v>
      </c>
      <c r="M7" s="335">
        <v>0.17</v>
      </c>
      <c r="N7" s="504">
        <v>0.1</v>
      </c>
      <c r="O7" s="336">
        <v>0.3</v>
      </c>
      <c r="P7" s="336">
        <v>30</v>
      </c>
      <c r="Q7" s="337">
        <v>0.33</v>
      </c>
      <c r="R7" s="504">
        <v>26.43</v>
      </c>
      <c r="S7" s="336">
        <v>120.86</v>
      </c>
      <c r="T7" s="336">
        <v>16.87</v>
      </c>
      <c r="U7" s="336">
        <v>1.62</v>
      </c>
      <c r="V7" s="336">
        <v>197.14</v>
      </c>
      <c r="W7" s="336">
        <v>2.2699999999999999E-3</v>
      </c>
      <c r="X7" s="336">
        <v>7.1799999999999998E-3</v>
      </c>
      <c r="Y7" s="337">
        <v>0.02</v>
      </c>
    </row>
    <row r="8" spans="2:25" s="16" customFormat="1" ht="39" customHeight="1" x14ac:dyDescent="0.25">
      <c r="B8" s="532"/>
      <c r="C8" s="624" t="s">
        <v>110</v>
      </c>
      <c r="D8" s="134">
        <v>89</v>
      </c>
      <c r="E8" s="156" t="s">
        <v>9</v>
      </c>
      <c r="F8" s="444" t="s">
        <v>80</v>
      </c>
      <c r="G8" s="588">
        <v>100</v>
      </c>
      <c r="H8" s="156"/>
      <c r="I8" s="275">
        <v>20.14</v>
      </c>
      <c r="J8" s="57">
        <v>18.940000000000001</v>
      </c>
      <c r="K8" s="73">
        <v>4.0999999999999996</v>
      </c>
      <c r="L8" s="274">
        <v>267.73</v>
      </c>
      <c r="M8" s="275">
        <v>0.06</v>
      </c>
      <c r="N8" s="202">
        <v>0.14000000000000001</v>
      </c>
      <c r="O8" s="57">
        <v>1.18</v>
      </c>
      <c r="P8" s="57">
        <v>0</v>
      </c>
      <c r="Q8" s="73">
        <v>0</v>
      </c>
      <c r="R8" s="202">
        <v>18.920000000000002</v>
      </c>
      <c r="S8" s="57">
        <v>196.35</v>
      </c>
      <c r="T8" s="57">
        <v>25.76</v>
      </c>
      <c r="U8" s="57">
        <v>2.9</v>
      </c>
      <c r="V8" s="57">
        <v>352.22</v>
      </c>
      <c r="W8" s="57">
        <v>7.7799999999999996E-3</v>
      </c>
      <c r="X8" s="57">
        <v>3.8999999999999999E-4</v>
      </c>
      <c r="Y8" s="73">
        <v>0.06</v>
      </c>
    </row>
    <row r="9" spans="2:25" s="16" customFormat="1" ht="39" customHeight="1" x14ac:dyDescent="0.25">
      <c r="B9" s="532"/>
      <c r="C9" s="624" t="s">
        <v>110</v>
      </c>
      <c r="D9" s="134">
        <v>65</v>
      </c>
      <c r="E9" s="156" t="s">
        <v>45</v>
      </c>
      <c r="F9" s="444" t="s">
        <v>49</v>
      </c>
      <c r="G9" s="588">
        <v>180</v>
      </c>
      <c r="H9" s="156"/>
      <c r="I9" s="275">
        <v>7.74</v>
      </c>
      <c r="J9" s="57">
        <v>4.8600000000000003</v>
      </c>
      <c r="K9" s="73">
        <v>48.24</v>
      </c>
      <c r="L9" s="274">
        <v>268.38</v>
      </c>
      <c r="M9" s="275">
        <v>0.09</v>
      </c>
      <c r="N9" s="202">
        <v>0.2</v>
      </c>
      <c r="O9" s="57">
        <v>0</v>
      </c>
      <c r="P9" s="57">
        <v>36</v>
      </c>
      <c r="Q9" s="73">
        <v>0.13</v>
      </c>
      <c r="R9" s="202">
        <v>15.66</v>
      </c>
      <c r="S9" s="57">
        <v>70</v>
      </c>
      <c r="T9" s="57">
        <v>27.03</v>
      </c>
      <c r="U9" s="57">
        <v>1.49</v>
      </c>
      <c r="V9" s="57">
        <v>1.28</v>
      </c>
      <c r="W9" s="57">
        <v>0</v>
      </c>
      <c r="X9" s="57">
        <v>0</v>
      </c>
      <c r="Y9" s="73">
        <v>0</v>
      </c>
    </row>
    <row r="10" spans="2:25" s="16" customFormat="1" ht="39" customHeight="1" x14ac:dyDescent="0.25">
      <c r="B10" s="532"/>
      <c r="C10" s="109"/>
      <c r="D10" s="178">
        <v>107</v>
      </c>
      <c r="E10" s="87" t="s">
        <v>17</v>
      </c>
      <c r="F10" s="578" t="s">
        <v>112</v>
      </c>
      <c r="G10" s="109">
        <v>200</v>
      </c>
      <c r="H10" s="306"/>
      <c r="I10" s="226">
        <v>0.8</v>
      </c>
      <c r="J10" s="20">
        <v>0.2</v>
      </c>
      <c r="K10" s="46">
        <v>23.2</v>
      </c>
      <c r="L10" s="160">
        <v>94.4</v>
      </c>
      <c r="M10" s="226">
        <v>0.02</v>
      </c>
      <c r="N10" s="19"/>
      <c r="O10" s="20">
        <v>4</v>
      </c>
      <c r="P10" s="20">
        <v>0</v>
      </c>
      <c r="Q10" s="46"/>
      <c r="R10" s="226">
        <v>16</v>
      </c>
      <c r="S10" s="20">
        <v>18</v>
      </c>
      <c r="T10" s="20">
        <v>10</v>
      </c>
      <c r="U10" s="20">
        <v>0.4</v>
      </c>
      <c r="V10" s="20"/>
      <c r="W10" s="20"/>
      <c r="X10" s="20"/>
      <c r="Y10" s="46"/>
    </row>
    <row r="11" spans="2:25" s="16" customFormat="1" ht="39" customHeight="1" x14ac:dyDescent="0.25">
      <c r="B11" s="532"/>
      <c r="C11" s="109"/>
      <c r="D11" s="111">
        <v>119</v>
      </c>
      <c r="E11" s="104" t="s">
        <v>13</v>
      </c>
      <c r="F11" s="703" t="s">
        <v>50</v>
      </c>
      <c r="G11" s="108">
        <v>30</v>
      </c>
      <c r="H11" s="781"/>
      <c r="I11" s="199">
        <v>2.13</v>
      </c>
      <c r="J11" s="15">
        <v>0.21</v>
      </c>
      <c r="K11" s="41">
        <v>13.26</v>
      </c>
      <c r="L11" s="212">
        <v>72</v>
      </c>
      <c r="M11" s="226">
        <v>0.03</v>
      </c>
      <c r="N11" s="19">
        <v>0.01</v>
      </c>
      <c r="O11" s="20">
        <v>0</v>
      </c>
      <c r="P11" s="20">
        <v>0</v>
      </c>
      <c r="Q11" s="46">
        <v>0</v>
      </c>
      <c r="R11" s="19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39" customHeight="1" x14ac:dyDescent="0.25">
      <c r="B12" s="532"/>
      <c r="C12" s="109"/>
      <c r="D12" s="87">
        <v>120</v>
      </c>
      <c r="E12" s="108" t="s">
        <v>14</v>
      </c>
      <c r="F12" s="105" t="s">
        <v>43</v>
      </c>
      <c r="G12" s="138">
        <v>20</v>
      </c>
      <c r="H12" s="138"/>
      <c r="I12" s="199">
        <v>1.1399999999999999</v>
      </c>
      <c r="J12" s="15">
        <v>0.22</v>
      </c>
      <c r="K12" s="41">
        <v>7.44</v>
      </c>
      <c r="L12" s="212">
        <v>36.26</v>
      </c>
      <c r="M12" s="226">
        <v>0.02</v>
      </c>
      <c r="N12" s="20">
        <v>2.4E-2</v>
      </c>
      <c r="O12" s="20">
        <v>0.08</v>
      </c>
      <c r="P12" s="20">
        <v>0</v>
      </c>
      <c r="Q12" s="46">
        <v>0</v>
      </c>
      <c r="R12" s="19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18">
        <v>1.2E-2</v>
      </c>
    </row>
    <row r="13" spans="2:25" s="16" customFormat="1" ht="39" customHeight="1" x14ac:dyDescent="0.25">
      <c r="B13" s="532"/>
      <c r="C13" s="625" t="s">
        <v>67</v>
      </c>
      <c r="D13" s="535"/>
      <c r="E13" s="535"/>
      <c r="F13" s="339" t="s">
        <v>20</v>
      </c>
      <c r="G13" s="441">
        <f>G6+G7+G10+G11+G12</f>
        <v>560</v>
      </c>
      <c r="H13" s="716"/>
      <c r="I13" s="340">
        <f t="shared" ref="I13:Y13" si="0">I6+I7+I10+I11+I12</f>
        <v>23.2</v>
      </c>
      <c r="J13" s="341">
        <f t="shared" si="0"/>
        <v>32.349999999999994</v>
      </c>
      <c r="K13" s="342">
        <f t="shared" si="0"/>
        <v>86.64</v>
      </c>
      <c r="L13" s="356">
        <f t="shared" si="0"/>
        <v>739.93</v>
      </c>
      <c r="M13" s="340">
        <f t="shared" si="0"/>
        <v>0.28000000000000003</v>
      </c>
      <c r="N13" s="341">
        <f t="shared" si="0"/>
        <v>0.18400000000000002</v>
      </c>
      <c r="O13" s="341">
        <f t="shared" si="0"/>
        <v>11.84</v>
      </c>
      <c r="P13" s="341">
        <f t="shared" si="0"/>
        <v>30.05</v>
      </c>
      <c r="Q13" s="342">
        <f t="shared" si="0"/>
        <v>0.33</v>
      </c>
      <c r="R13" s="693">
        <f t="shared" si="0"/>
        <v>89.589999999999989</v>
      </c>
      <c r="S13" s="341">
        <f t="shared" si="0"/>
        <v>273.41999999999996</v>
      </c>
      <c r="T13" s="341">
        <f t="shared" si="0"/>
        <v>78.52</v>
      </c>
      <c r="U13" s="341">
        <f t="shared" si="0"/>
        <v>4.6500000000000004</v>
      </c>
      <c r="V13" s="341">
        <f t="shared" si="0"/>
        <v>641.12</v>
      </c>
      <c r="W13" s="341">
        <f t="shared" si="0"/>
        <v>1.1170000000000001E-2</v>
      </c>
      <c r="X13" s="341">
        <f t="shared" si="0"/>
        <v>1.277E-2</v>
      </c>
      <c r="Y13" s="441">
        <f t="shared" si="0"/>
        <v>4.1999999999999996E-2</v>
      </c>
    </row>
    <row r="14" spans="2:25" s="16" customFormat="1" ht="39" customHeight="1" x14ac:dyDescent="0.25">
      <c r="B14" s="532"/>
      <c r="C14" s="624" t="s">
        <v>69</v>
      </c>
      <c r="D14" s="536"/>
      <c r="E14" s="536"/>
      <c r="F14" s="343" t="s">
        <v>20</v>
      </c>
      <c r="G14" s="436">
        <f>G6+G8+G9+G10+G11+G12</f>
        <v>630</v>
      </c>
      <c r="H14" s="409"/>
      <c r="I14" s="407">
        <f t="shared" ref="I14:Y14" si="1">I6+I8+I9+I10+I11+I12</f>
        <v>34.11</v>
      </c>
      <c r="J14" s="406">
        <f t="shared" si="1"/>
        <v>31.54</v>
      </c>
      <c r="K14" s="408">
        <f t="shared" si="1"/>
        <v>107.85000000000001</v>
      </c>
      <c r="L14" s="461">
        <f t="shared" si="1"/>
        <v>860.01</v>
      </c>
      <c r="M14" s="407">
        <f t="shared" si="1"/>
        <v>0.26</v>
      </c>
      <c r="N14" s="406">
        <f t="shared" si="1"/>
        <v>0.42400000000000004</v>
      </c>
      <c r="O14" s="406">
        <f t="shared" si="1"/>
        <v>12.72</v>
      </c>
      <c r="P14" s="406">
        <f t="shared" si="1"/>
        <v>36.049999999999997</v>
      </c>
      <c r="Q14" s="408">
        <f t="shared" si="1"/>
        <v>0.13</v>
      </c>
      <c r="R14" s="725">
        <f t="shared" si="1"/>
        <v>97.74</v>
      </c>
      <c r="S14" s="406">
        <f t="shared" si="1"/>
        <v>418.90999999999997</v>
      </c>
      <c r="T14" s="406">
        <f t="shared" si="1"/>
        <v>114.44000000000001</v>
      </c>
      <c r="U14" s="406">
        <f t="shared" si="1"/>
        <v>7.4200000000000008</v>
      </c>
      <c r="V14" s="406">
        <f t="shared" si="1"/>
        <v>797.4799999999999</v>
      </c>
      <c r="W14" s="406">
        <f t="shared" si="1"/>
        <v>1.668E-2</v>
      </c>
      <c r="X14" s="406">
        <f t="shared" si="1"/>
        <v>5.9800000000000001E-3</v>
      </c>
      <c r="Y14" s="436">
        <f t="shared" si="1"/>
        <v>8.199999999999999E-2</v>
      </c>
    </row>
    <row r="15" spans="2:25" s="16" customFormat="1" ht="39" customHeight="1" x14ac:dyDescent="0.25">
      <c r="B15" s="532"/>
      <c r="C15" s="625" t="s">
        <v>67</v>
      </c>
      <c r="D15" s="535"/>
      <c r="E15" s="535"/>
      <c r="F15" s="339" t="s">
        <v>21</v>
      </c>
      <c r="G15" s="441"/>
      <c r="H15" s="437"/>
      <c r="I15" s="169"/>
      <c r="J15" s="22"/>
      <c r="K15" s="62"/>
      <c r="L15" s="768">
        <f>L13/27.2</f>
        <v>27.203308823529412</v>
      </c>
      <c r="M15" s="169"/>
      <c r="N15" s="22"/>
      <c r="O15" s="22"/>
      <c r="P15" s="22"/>
      <c r="Q15" s="62"/>
      <c r="R15" s="52"/>
      <c r="S15" s="22"/>
      <c r="T15" s="22"/>
      <c r="U15" s="22"/>
      <c r="V15" s="22"/>
      <c r="W15" s="22"/>
      <c r="X15" s="22"/>
      <c r="Y15" s="587"/>
    </row>
    <row r="16" spans="2:25" s="16" customFormat="1" ht="39" customHeight="1" thickBot="1" x14ac:dyDescent="0.3">
      <c r="B16" s="532"/>
      <c r="C16" s="626" t="s">
        <v>69</v>
      </c>
      <c r="D16" s="537"/>
      <c r="E16" s="537"/>
      <c r="F16" s="345" t="s">
        <v>21</v>
      </c>
      <c r="G16" s="442"/>
      <c r="H16" s="450"/>
      <c r="I16" s="250"/>
      <c r="J16" s="131"/>
      <c r="K16" s="132"/>
      <c r="L16" s="315">
        <f>L14/27.2</f>
        <v>31.618014705882352</v>
      </c>
      <c r="M16" s="250"/>
      <c r="N16" s="376"/>
      <c r="O16" s="131"/>
      <c r="P16" s="131"/>
      <c r="Q16" s="132"/>
      <c r="R16" s="376"/>
      <c r="S16" s="131"/>
      <c r="T16" s="131"/>
      <c r="U16" s="131"/>
      <c r="V16" s="131"/>
      <c r="W16" s="131"/>
      <c r="X16" s="131"/>
      <c r="Y16" s="132"/>
    </row>
    <row r="17" spans="2:28" s="16" customFormat="1" ht="39" customHeight="1" x14ac:dyDescent="0.25">
      <c r="B17" s="530" t="s">
        <v>6</v>
      </c>
      <c r="C17" s="185"/>
      <c r="D17" s="185">
        <v>24</v>
      </c>
      <c r="E17" s="391" t="s">
        <v>19</v>
      </c>
      <c r="F17" s="697" t="s">
        <v>94</v>
      </c>
      <c r="G17" s="391">
        <v>150</v>
      </c>
      <c r="H17" s="289"/>
      <c r="I17" s="213">
        <v>0.6</v>
      </c>
      <c r="J17" s="37">
        <v>0</v>
      </c>
      <c r="K17" s="186">
        <v>16.95</v>
      </c>
      <c r="L17" s="256">
        <v>69</v>
      </c>
      <c r="M17" s="213">
        <v>0.01</v>
      </c>
      <c r="N17" s="47">
        <v>0.03</v>
      </c>
      <c r="O17" s="37">
        <v>19.5</v>
      </c>
      <c r="P17" s="37">
        <v>0</v>
      </c>
      <c r="Q17" s="48">
        <v>0</v>
      </c>
      <c r="R17" s="213">
        <v>24</v>
      </c>
      <c r="S17" s="37">
        <v>16.5</v>
      </c>
      <c r="T17" s="37">
        <v>13.5</v>
      </c>
      <c r="U17" s="37">
        <v>3.3</v>
      </c>
      <c r="V17" s="37">
        <v>417</v>
      </c>
      <c r="W17" s="37">
        <v>3.0000000000000001E-3</v>
      </c>
      <c r="X17" s="37">
        <v>5.0000000000000001E-4</v>
      </c>
      <c r="Y17" s="186">
        <v>1.4999999999999999E-2</v>
      </c>
    </row>
    <row r="18" spans="2:28" s="16" customFormat="1" ht="39" customHeight="1" x14ac:dyDescent="0.25">
      <c r="B18" s="532"/>
      <c r="C18" s="109"/>
      <c r="D18" s="118">
        <v>40</v>
      </c>
      <c r="E18" s="109" t="s">
        <v>8</v>
      </c>
      <c r="F18" s="578" t="s">
        <v>163</v>
      </c>
      <c r="G18" s="190">
        <v>250</v>
      </c>
      <c r="H18" s="109"/>
      <c r="I18" s="200">
        <v>6.18</v>
      </c>
      <c r="J18" s="13">
        <v>5.87</v>
      </c>
      <c r="K18" s="43">
        <v>16.489999999999998</v>
      </c>
      <c r="L18" s="111">
        <v>143.36000000000001</v>
      </c>
      <c r="M18" s="75">
        <v>0.05</v>
      </c>
      <c r="N18" s="75">
        <v>0.06</v>
      </c>
      <c r="O18" s="13">
        <v>4.22</v>
      </c>
      <c r="P18" s="13">
        <v>170</v>
      </c>
      <c r="Q18" s="23">
        <v>0</v>
      </c>
      <c r="R18" s="200">
        <v>20.68</v>
      </c>
      <c r="S18" s="13">
        <v>76.25</v>
      </c>
      <c r="T18" s="13">
        <v>23.17</v>
      </c>
      <c r="U18" s="13">
        <v>0.93</v>
      </c>
      <c r="V18" s="13">
        <v>194.32</v>
      </c>
      <c r="W18" s="13">
        <v>2E-3</v>
      </c>
      <c r="X18" s="13">
        <v>2E-3</v>
      </c>
      <c r="Y18" s="43">
        <v>0.05</v>
      </c>
      <c r="AB18" s="379"/>
    </row>
    <row r="19" spans="2:28" s="16" customFormat="1" ht="39" customHeight="1" x14ac:dyDescent="0.25">
      <c r="B19" s="533"/>
      <c r="C19" s="625" t="s">
        <v>67</v>
      </c>
      <c r="D19" s="133">
        <v>152</v>
      </c>
      <c r="E19" s="151" t="s">
        <v>77</v>
      </c>
      <c r="F19" s="383" t="s">
        <v>52</v>
      </c>
      <c r="G19" s="474">
        <v>100</v>
      </c>
      <c r="H19" s="133"/>
      <c r="I19" s="207">
        <v>19.16</v>
      </c>
      <c r="J19" s="54">
        <v>16.64</v>
      </c>
      <c r="K19" s="72">
        <v>8.74</v>
      </c>
      <c r="L19" s="273">
        <v>261.98</v>
      </c>
      <c r="M19" s="207">
        <v>0.08</v>
      </c>
      <c r="N19" s="54">
        <v>0.14000000000000001</v>
      </c>
      <c r="O19" s="54">
        <v>0.9</v>
      </c>
      <c r="P19" s="54">
        <v>10</v>
      </c>
      <c r="Q19" s="72">
        <v>0.03</v>
      </c>
      <c r="R19" s="207">
        <v>27.64</v>
      </c>
      <c r="S19" s="54">
        <v>172.63</v>
      </c>
      <c r="T19" s="54">
        <v>22.13</v>
      </c>
      <c r="U19" s="54">
        <v>1.91</v>
      </c>
      <c r="V19" s="54">
        <v>260.82</v>
      </c>
      <c r="W19" s="54">
        <v>6.0000000000000001E-3</v>
      </c>
      <c r="X19" s="54">
        <v>1E-3</v>
      </c>
      <c r="Y19" s="72">
        <v>0.09</v>
      </c>
    </row>
    <row r="20" spans="2:28" s="16" customFormat="1" ht="39" customHeight="1" x14ac:dyDescent="0.25">
      <c r="B20" s="533"/>
      <c r="C20" s="624" t="s">
        <v>69</v>
      </c>
      <c r="D20" s="152">
        <v>126</v>
      </c>
      <c r="E20" s="152" t="s">
        <v>9</v>
      </c>
      <c r="F20" s="444" t="s">
        <v>139</v>
      </c>
      <c r="G20" s="475">
        <v>100</v>
      </c>
      <c r="H20" s="156"/>
      <c r="I20" s="275">
        <v>15.9</v>
      </c>
      <c r="J20" s="57">
        <v>32</v>
      </c>
      <c r="K20" s="73">
        <v>5.2</v>
      </c>
      <c r="L20" s="203">
        <v>372.8</v>
      </c>
      <c r="M20" s="275">
        <v>0.5</v>
      </c>
      <c r="N20" s="57">
        <v>0.17</v>
      </c>
      <c r="O20" s="57">
        <v>1.2</v>
      </c>
      <c r="P20" s="57">
        <v>10</v>
      </c>
      <c r="Q20" s="73">
        <v>0.49</v>
      </c>
      <c r="R20" s="275">
        <v>35.01</v>
      </c>
      <c r="S20" s="57">
        <v>204.09</v>
      </c>
      <c r="T20" s="57">
        <v>31.87</v>
      </c>
      <c r="U20" s="57">
        <v>2.09</v>
      </c>
      <c r="V20" s="57">
        <v>357.98</v>
      </c>
      <c r="W20" s="57">
        <v>3.0000000000000001E-3</v>
      </c>
      <c r="X20" s="57">
        <v>0.02</v>
      </c>
      <c r="Y20" s="73">
        <v>0.01</v>
      </c>
    </row>
    <row r="21" spans="2:28" s="16" customFormat="1" ht="48" customHeight="1" x14ac:dyDescent="0.25">
      <c r="B21" s="533"/>
      <c r="C21" s="130"/>
      <c r="D21" s="109">
        <v>22</v>
      </c>
      <c r="E21" s="109" t="s">
        <v>58</v>
      </c>
      <c r="F21" s="127" t="s">
        <v>135</v>
      </c>
      <c r="G21" s="109">
        <v>180</v>
      </c>
      <c r="H21" s="137"/>
      <c r="I21" s="208">
        <v>2.88</v>
      </c>
      <c r="J21" s="78">
        <v>8.2799999999999994</v>
      </c>
      <c r="K21" s="176">
        <v>16.920000000000002</v>
      </c>
      <c r="L21" s="178">
        <v>154.62</v>
      </c>
      <c r="M21" s="208">
        <v>0.11</v>
      </c>
      <c r="N21" s="78">
        <v>7.1999999999999995E-2</v>
      </c>
      <c r="O21" s="78">
        <v>38.28</v>
      </c>
      <c r="P21" s="78">
        <v>468</v>
      </c>
      <c r="Q21" s="176">
        <v>0.11</v>
      </c>
      <c r="R21" s="208">
        <v>56.79</v>
      </c>
      <c r="S21" s="78">
        <v>80.260000000000005</v>
      </c>
      <c r="T21" s="78">
        <v>35.29</v>
      </c>
      <c r="U21" s="78">
        <v>1.29</v>
      </c>
      <c r="V21" s="78">
        <v>367.3</v>
      </c>
      <c r="W21" s="78">
        <v>5.0000000000000001E-3</v>
      </c>
      <c r="X21" s="78">
        <v>6.9999999999999999E-4</v>
      </c>
      <c r="Y21" s="176">
        <v>3.5999999999999997E-2</v>
      </c>
    </row>
    <row r="22" spans="2:28" s="16" customFormat="1" ht="39" customHeight="1" x14ac:dyDescent="0.25">
      <c r="B22" s="533"/>
      <c r="C22" s="109"/>
      <c r="D22" s="108">
        <v>114</v>
      </c>
      <c r="E22" s="108" t="s">
        <v>41</v>
      </c>
      <c r="F22" s="529" t="s">
        <v>47</v>
      </c>
      <c r="G22" s="153">
        <v>200</v>
      </c>
      <c r="H22" s="138"/>
      <c r="I22" s="199">
        <v>0.2</v>
      </c>
      <c r="J22" s="15">
        <v>0</v>
      </c>
      <c r="K22" s="41">
        <v>11</v>
      </c>
      <c r="L22" s="157">
        <v>44.8</v>
      </c>
      <c r="M22" s="199">
        <v>0</v>
      </c>
      <c r="N22" s="17">
        <v>0</v>
      </c>
      <c r="O22" s="15">
        <v>0.08</v>
      </c>
      <c r="P22" s="15">
        <v>0</v>
      </c>
      <c r="Q22" s="41">
        <v>0</v>
      </c>
      <c r="R22" s="199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41">
        <v>0</v>
      </c>
    </row>
    <row r="23" spans="2:28" s="16" customFormat="1" ht="29.25" customHeight="1" x14ac:dyDescent="0.25">
      <c r="B23" s="533"/>
      <c r="C23" s="109"/>
      <c r="D23" s="178">
        <v>119</v>
      </c>
      <c r="E23" s="109" t="s">
        <v>13</v>
      </c>
      <c r="F23" s="106" t="s">
        <v>50</v>
      </c>
      <c r="G23" s="109">
        <v>45</v>
      </c>
      <c r="H23" s="575"/>
      <c r="I23" s="226">
        <v>3.19</v>
      </c>
      <c r="J23" s="20">
        <v>0.31</v>
      </c>
      <c r="K23" s="46">
        <v>19.89</v>
      </c>
      <c r="L23" s="224">
        <v>108</v>
      </c>
      <c r="M23" s="226">
        <v>0.05</v>
      </c>
      <c r="N23" s="19">
        <v>0.02</v>
      </c>
      <c r="O23" s="20">
        <v>0</v>
      </c>
      <c r="P23" s="20">
        <v>0</v>
      </c>
      <c r="Q23" s="46">
        <v>0</v>
      </c>
      <c r="R23" s="226">
        <v>16.649999999999999</v>
      </c>
      <c r="S23" s="20">
        <v>98.1</v>
      </c>
      <c r="T23" s="20">
        <v>29.25</v>
      </c>
      <c r="U23" s="20">
        <v>1.26</v>
      </c>
      <c r="V23" s="20">
        <v>41.85</v>
      </c>
      <c r="W23" s="20">
        <v>2E-3</v>
      </c>
      <c r="X23" s="20">
        <v>3.0000000000000001E-3</v>
      </c>
      <c r="Y23" s="46">
        <v>0</v>
      </c>
    </row>
    <row r="24" spans="2:28" s="16" customFormat="1" ht="39" customHeight="1" x14ac:dyDescent="0.25">
      <c r="B24" s="533"/>
      <c r="C24" s="109"/>
      <c r="D24" s="109">
        <v>120</v>
      </c>
      <c r="E24" s="109" t="s">
        <v>14</v>
      </c>
      <c r="F24" s="106" t="s">
        <v>43</v>
      </c>
      <c r="G24" s="109">
        <v>25</v>
      </c>
      <c r="H24" s="137"/>
      <c r="I24" s="226">
        <v>1.42</v>
      </c>
      <c r="J24" s="20">
        <v>0.27</v>
      </c>
      <c r="K24" s="46">
        <v>9.3000000000000007</v>
      </c>
      <c r="L24" s="224">
        <v>45.32</v>
      </c>
      <c r="M24" s="226">
        <v>0.05</v>
      </c>
      <c r="N24" s="19">
        <v>0.06</v>
      </c>
      <c r="O24" s="20">
        <v>0.2</v>
      </c>
      <c r="P24" s="20">
        <v>0</v>
      </c>
      <c r="Q24" s="46">
        <v>0</v>
      </c>
      <c r="R24" s="226">
        <v>17</v>
      </c>
      <c r="S24" s="20">
        <v>60</v>
      </c>
      <c r="T24" s="20">
        <v>20.5</v>
      </c>
      <c r="U24" s="20">
        <v>1.1499999999999999</v>
      </c>
      <c r="V24" s="20">
        <v>183.75</v>
      </c>
      <c r="W24" s="20">
        <v>5.0000000000000001E-3</v>
      </c>
      <c r="X24" s="20">
        <v>5.0000000000000001E-3</v>
      </c>
      <c r="Y24" s="46">
        <v>0.03</v>
      </c>
    </row>
    <row r="25" spans="2:28" s="16" customFormat="1" ht="39" customHeight="1" x14ac:dyDescent="0.25">
      <c r="B25" s="533"/>
      <c r="C25" s="625" t="s">
        <v>67</v>
      </c>
      <c r="D25" s="535"/>
      <c r="E25" s="535"/>
      <c r="F25" s="339" t="s">
        <v>20</v>
      </c>
      <c r="G25" s="243">
        <f>G17+G18+G19+G21+G22+G23+G24</f>
        <v>950</v>
      </c>
      <c r="H25" s="243">
        <f t="shared" ref="H25:Y25" si="2">H17+H18+H19+H21+H22+H23+H24</f>
        <v>0</v>
      </c>
      <c r="I25" s="243">
        <f t="shared" si="2"/>
        <v>33.629999999999995</v>
      </c>
      <c r="J25" s="243">
        <f t="shared" si="2"/>
        <v>31.369999999999997</v>
      </c>
      <c r="K25" s="243">
        <f t="shared" si="2"/>
        <v>99.289999999999992</v>
      </c>
      <c r="L25" s="243">
        <f t="shared" si="2"/>
        <v>827.08</v>
      </c>
      <c r="M25" s="243">
        <f t="shared" si="2"/>
        <v>0.35</v>
      </c>
      <c r="N25" s="243">
        <f t="shared" si="2"/>
        <v>0.38200000000000001</v>
      </c>
      <c r="O25" s="243">
        <f t="shared" si="2"/>
        <v>63.18</v>
      </c>
      <c r="P25" s="243">
        <f t="shared" si="2"/>
        <v>648</v>
      </c>
      <c r="Q25" s="243">
        <f t="shared" si="2"/>
        <v>0.14000000000000001</v>
      </c>
      <c r="R25" s="243">
        <f t="shared" si="2"/>
        <v>176.32</v>
      </c>
      <c r="S25" s="243">
        <f t="shared" si="2"/>
        <v>511.4</v>
      </c>
      <c r="T25" s="243">
        <f t="shared" si="2"/>
        <v>147.92000000000002</v>
      </c>
      <c r="U25" s="243">
        <f t="shared" si="2"/>
        <v>10.64</v>
      </c>
      <c r="V25" s="243">
        <f t="shared" si="2"/>
        <v>1465.7199999999998</v>
      </c>
      <c r="W25" s="243">
        <f t="shared" si="2"/>
        <v>2.3000000000000003E-2</v>
      </c>
      <c r="X25" s="243">
        <f t="shared" si="2"/>
        <v>1.2199999999999999E-2</v>
      </c>
      <c r="Y25" s="243">
        <f t="shared" si="2"/>
        <v>0.221</v>
      </c>
    </row>
    <row r="26" spans="2:28" s="16" customFormat="1" ht="39" customHeight="1" x14ac:dyDescent="0.25">
      <c r="B26" s="533"/>
      <c r="C26" s="624" t="s">
        <v>69</v>
      </c>
      <c r="D26" s="536"/>
      <c r="E26" s="536"/>
      <c r="F26" s="343" t="s">
        <v>20</v>
      </c>
      <c r="G26" s="241">
        <f>G17+G18+G20+G21+G22+G23+G24</f>
        <v>950</v>
      </c>
      <c r="H26" s="156"/>
      <c r="I26" s="249">
        <f t="shared" ref="I26:Y26" si="3">I17+I18+I20+I21+I22+I23+I24</f>
        <v>30.369999999999997</v>
      </c>
      <c r="J26" s="56">
        <f t="shared" si="3"/>
        <v>46.730000000000004</v>
      </c>
      <c r="K26" s="74">
        <f t="shared" si="3"/>
        <v>95.75</v>
      </c>
      <c r="L26" s="539">
        <f t="shared" si="3"/>
        <v>937.90000000000009</v>
      </c>
      <c r="M26" s="320">
        <f t="shared" si="3"/>
        <v>0.77000000000000013</v>
      </c>
      <c r="N26" s="63">
        <f t="shared" si="3"/>
        <v>0.41200000000000003</v>
      </c>
      <c r="O26" s="63">
        <f t="shared" si="3"/>
        <v>63.480000000000004</v>
      </c>
      <c r="P26" s="63">
        <f t="shared" si="3"/>
        <v>648</v>
      </c>
      <c r="Q26" s="321">
        <f t="shared" si="3"/>
        <v>0.6</v>
      </c>
      <c r="R26" s="320">
        <f t="shared" si="3"/>
        <v>183.69</v>
      </c>
      <c r="S26" s="63">
        <f t="shared" si="3"/>
        <v>542.86</v>
      </c>
      <c r="T26" s="63">
        <f t="shared" si="3"/>
        <v>157.66000000000003</v>
      </c>
      <c r="U26" s="63">
        <f t="shared" si="3"/>
        <v>10.82</v>
      </c>
      <c r="V26" s="63">
        <f t="shared" si="3"/>
        <v>1562.8799999999999</v>
      </c>
      <c r="W26" s="63">
        <f t="shared" si="3"/>
        <v>0.02</v>
      </c>
      <c r="X26" s="63">
        <f t="shared" si="3"/>
        <v>3.1199999999999999E-2</v>
      </c>
      <c r="Y26" s="321">
        <f t="shared" si="3"/>
        <v>0.14099999999999999</v>
      </c>
    </row>
    <row r="27" spans="2:28" ht="34.5" customHeight="1" x14ac:dyDescent="0.25">
      <c r="B27" s="594"/>
      <c r="C27" s="625" t="s">
        <v>67</v>
      </c>
      <c r="D27" s="535"/>
      <c r="E27" s="535"/>
      <c r="F27" s="339" t="s">
        <v>21</v>
      </c>
      <c r="G27" s="596"/>
      <c r="H27" s="597"/>
      <c r="I27" s="598"/>
      <c r="J27" s="599"/>
      <c r="K27" s="600"/>
      <c r="L27" s="538">
        <f>L25/27.2</f>
        <v>30.407352941176473</v>
      </c>
      <c r="M27" s="601"/>
      <c r="N27" s="599"/>
      <c r="O27" s="599"/>
      <c r="P27" s="602"/>
      <c r="Q27" s="603"/>
      <c r="R27" s="604"/>
      <c r="S27" s="602"/>
      <c r="T27" s="602"/>
      <c r="U27" s="602"/>
      <c r="V27" s="602"/>
      <c r="W27" s="602"/>
      <c r="X27" s="602"/>
      <c r="Y27" s="603"/>
    </row>
    <row r="28" spans="2:28" ht="39.75" customHeight="1" thickBot="1" x14ac:dyDescent="0.35">
      <c r="B28" s="595"/>
      <c r="C28" s="626" t="s">
        <v>69</v>
      </c>
      <c r="D28" s="537"/>
      <c r="E28" s="537"/>
      <c r="F28" s="345" t="s">
        <v>21</v>
      </c>
      <c r="G28" s="609"/>
      <c r="H28" s="605"/>
      <c r="I28" s="606"/>
      <c r="J28" s="607"/>
      <c r="K28" s="608"/>
      <c r="L28" s="490">
        <f>L26/27.2</f>
        <v>34.481617647058826</v>
      </c>
      <c r="M28" s="606"/>
      <c r="N28" s="607"/>
      <c r="O28" s="607"/>
      <c r="P28" s="607"/>
      <c r="Q28" s="608"/>
      <c r="R28" s="606"/>
      <c r="S28" s="607"/>
      <c r="T28" s="607"/>
      <c r="U28" s="607"/>
      <c r="V28" s="607"/>
      <c r="W28" s="607"/>
      <c r="X28" s="607"/>
      <c r="Y28" s="608"/>
    </row>
    <row r="32" spans="2:28" ht="15.75" x14ac:dyDescent="0.25">
      <c r="B32" s="552" t="s">
        <v>59</v>
      </c>
      <c r="C32" s="627"/>
      <c r="D32" s="554"/>
    </row>
    <row r="33" spans="2:4" ht="15.75" x14ac:dyDescent="0.25">
      <c r="B33" s="555" t="s">
        <v>60</v>
      </c>
      <c r="C33" s="628"/>
      <c r="D33" s="557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D1" zoomScale="60" zoomScaleNormal="60" workbookViewId="0">
      <selection activeCell="G10" sqref="G10:Y10"/>
    </sheetView>
  </sheetViews>
  <sheetFormatPr defaultRowHeight="15" x14ac:dyDescent="0.25"/>
  <cols>
    <col min="2" max="2" width="19.7109375" customWidth="1"/>
    <col min="3" max="3" width="19.7109375" style="629" customWidth="1"/>
    <col min="4" max="4" width="20.7109375" style="5" customWidth="1"/>
    <col min="5" max="5" width="22.14062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5.42578125" customWidth="1"/>
    <col min="12" max="12" width="20.7109375" customWidth="1"/>
    <col min="13" max="13" width="11.28515625" customWidth="1"/>
    <col min="23" max="24" width="11.140625" bestFit="1" customWidth="1"/>
  </cols>
  <sheetData>
    <row r="2" spans="2:25" ht="23.25" x14ac:dyDescent="0.35">
      <c r="B2" s="520" t="s">
        <v>1</v>
      </c>
      <c r="C2" s="521"/>
      <c r="D2" s="521"/>
      <c r="E2" s="520" t="s">
        <v>3</v>
      </c>
      <c r="F2" s="520"/>
      <c r="G2" s="522" t="s">
        <v>2</v>
      </c>
      <c r="H2" s="521">
        <v>3</v>
      </c>
      <c r="I2" s="6"/>
      <c r="L2" s="8"/>
      <c r="M2" s="7"/>
      <c r="N2" s="1"/>
      <c r="O2" s="2"/>
    </row>
    <row r="3" spans="2:25" ht="15.75" thickBot="1" x14ac:dyDescent="0.3">
      <c r="B3" s="1"/>
      <c r="C3" s="62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24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17" t="s">
        <v>23</v>
      </c>
      <c r="N4" s="918"/>
      <c r="O4" s="919"/>
      <c r="P4" s="919"/>
      <c r="Q4" s="920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28.5" customHeight="1" thickBot="1" x14ac:dyDescent="0.3">
      <c r="B5" s="925"/>
      <c r="C5" s="932"/>
      <c r="D5" s="925"/>
      <c r="E5" s="925"/>
      <c r="F5" s="925"/>
      <c r="G5" s="925"/>
      <c r="H5" s="925"/>
      <c r="I5" s="452" t="s">
        <v>26</v>
      </c>
      <c r="J5" s="373" t="s">
        <v>27</v>
      </c>
      <c r="K5" s="452" t="s">
        <v>28</v>
      </c>
      <c r="L5" s="928"/>
      <c r="M5" s="545" t="s">
        <v>29</v>
      </c>
      <c r="N5" s="545" t="s">
        <v>98</v>
      </c>
      <c r="O5" s="545" t="s">
        <v>30</v>
      </c>
      <c r="P5" s="372" t="s">
        <v>99</v>
      </c>
      <c r="Q5" s="373" t="s">
        <v>100</v>
      </c>
      <c r="R5" s="545" t="s">
        <v>31</v>
      </c>
      <c r="S5" s="545" t="s">
        <v>32</v>
      </c>
      <c r="T5" s="545" t="s">
        <v>33</v>
      </c>
      <c r="U5" s="545" t="s">
        <v>34</v>
      </c>
      <c r="V5" s="545" t="s">
        <v>101</v>
      </c>
      <c r="W5" s="545" t="s">
        <v>102</v>
      </c>
      <c r="X5" s="545" t="s">
        <v>103</v>
      </c>
      <c r="Y5" s="373" t="s">
        <v>104</v>
      </c>
    </row>
    <row r="6" spans="2:25" s="16" customFormat="1" ht="37.5" customHeight="1" x14ac:dyDescent="0.25">
      <c r="B6" s="583" t="s">
        <v>5</v>
      </c>
      <c r="C6" s="651"/>
      <c r="D6" s="311">
        <v>135</v>
      </c>
      <c r="E6" s="123" t="s">
        <v>19</v>
      </c>
      <c r="F6" s="146" t="s">
        <v>143</v>
      </c>
      <c r="G6" s="572">
        <v>100</v>
      </c>
      <c r="H6" s="246"/>
      <c r="I6" s="652">
        <v>2</v>
      </c>
      <c r="J6" s="39">
        <v>9</v>
      </c>
      <c r="K6" s="40">
        <v>8.5399999999999991</v>
      </c>
      <c r="L6" s="256">
        <v>122</v>
      </c>
      <c r="M6" s="217">
        <v>0.02</v>
      </c>
      <c r="N6" s="39">
        <v>0.05</v>
      </c>
      <c r="O6" s="39">
        <v>7</v>
      </c>
      <c r="P6" s="39">
        <v>150</v>
      </c>
      <c r="Q6" s="40">
        <v>0</v>
      </c>
      <c r="R6" s="217">
        <v>41</v>
      </c>
      <c r="S6" s="39">
        <v>37</v>
      </c>
      <c r="T6" s="39">
        <v>15</v>
      </c>
      <c r="U6" s="39">
        <v>0.7</v>
      </c>
      <c r="V6" s="39">
        <v>315</v>
      </c>
      <c r="W6" s="39">
        <v>0</v>
      </c>
      <c r="X6" s="39">
        <v>0</v>
      </c>
      <c r="Y6" s="40">
        <v>0</v>
      </c>
    </row>
    <row r="7" spans="2:25" s="16" customFormat="1" ht="37.5" customHeight="1" x14ac:dyDescent="0.25">
      <c r="B7" s="463"/>
      <c r="C7" s="653" t="s">
        <v>67</v>
      </c>
      <c r="D7" s="133">
        <v>152</v>
      </c>
      <c r="E7" s="151" t="s">
        <v>77</v>
      </c>
      <c r="F7" s="383" t="s">
        <v>52</v>
      </c>
      <c r="G7" s="474">
        <v>100</v>
      </c>
      <c r="H7" s="133"/>
      <c r="I7" s="207">
        <v>19.16</v>
      </c>
      <c r="J7" s="54">
        <v>16.64</v>
      </c>
      <c r="K7" s="72">
        <v>8.74</v>
      </c>
      <c r="L7" s="273">
        <v>261.98</v>
      </c>
      <c r="M7" s="207">
        <v>0.08</v>
      </c>
      <c r="N7" s="54">
        <v>0.14000000000000001</v>
      </c>
      <c r="O7" s="54">
        <v>0.9</v>
      </c>
      <c r="P7" s="54">
        <v>10</v>
      </c>
      <c r="Q7" s="72">
        <v>0.03</v>
      </c>
      <c r="R7" s="207">
        <v>27.64</v>
      </c>
      <c r="S7" s="54">
        <v>172.63</v>
      </c>
      <c r="T7" s="54">
        <v>22.13</v>
      </c>
      <c r="U7" s="54">
        <v>1.91</v>
      </c>
      <c r="V7" s="54">
        <v>260.82</v>
      </c>
      <c r="W7" s="54">
        <v>6.0000000000000001E-3</v>
      </c>
      <c r="X7" s="54">
        <v>1E-3</v>
      </c>
      <c r="Y7" s="72">
        <v>0.09</v>
      </c>
    </row>
    <row r="8" spans="2:25" s="16" customFormat="1" ht="37.5" customHeight="1" x14ac:dyDescent="0.25">
      <c r="B8" s="463"/>
      <c r="C8" s="653" t="s">
        <v>67</v>
      </c>
      <c r="D8" s="128">
        <v>50</v>
      </c>
      <c r="E8" s="133" t="s">
        <v>58</v>
      </c>
      <c r="F8" s="129" t="s">
        <v>84</v>
      </c>
      <c r="G8" s="128">
        <v>180</v>
      </c>
      <c r="H8" s="422"/>
      <c r="I8" s="610">
        <v>3.96</v>
      </c>
      <c r="J8" s="501">
        <v>9.36</v>
      </c>
      <c r="K8" s="611">
        <v>26.82</v>
      </c>
      <c r="L8" s="612">
        <v>207.72</v>
      </c>
      <c r="M8" s="335">
        <v>0.16</v>
      </c>
      <c r="N8" s="336">
        <v>0.14000000000000001</v>
      </c>
      <c r="O8" s="336">
        <v>21.78</v>
      </c>
      <c r="P8" s="336">
        <v>25.92</v>
      </c>
      <c r="Q8" s="375">
        <v>0.18</v>
      </c>
      <c r="R8" s="335">
        <v>43.63</v>
      </c>
      <c r="S8" s="336">
        <v>102.6</v>
      </c>
      <c r="T8" s="336">
        <v>33.35</v>
      </c>
      <c r="U8" s="336">
        <v>1.36</v>
      </c>
      <c r="V8" s="336">
        <v>841.68</v>
      </c>
      <c r="W8" s="336">
        <v>8.9999999999999993E-3</v>
      </c>
      <c r="X8" s="336">
        <v>2E-3</v>
      </c>
      <c r="Y8" s="337">
        <v>0.05</v>
      </c>
    </row>
    <row r="9" spans="2:25" s="16" customFormat="1" ht="37.5" customHeight="1" x14ac:dyDescent="0.25">
      <c r="B9" s="463"/>
      <c r="C9" s="783" t="s">
        <v>68</v>
      </c>
      <c r="D9" s="784">
        <v>86</v>
      </c>
      <c r="E9" s="784" t="s">
        <v>56</v>
      </c>
      <c r="F9" s="785" t="s">
        <v>172</v>
      </c>
      <c r="G9" s="786">
        <v>280</v>
      </c>
      <c r="H9" s="787"/>
      <c r="I9" s="788">
        <v>21.83</v>
      </c>
      <c r="J9" s="789">
        <v>33.89</v>
      </c>
      <c r="K9" s="790">
        <v>28.69</v>
      </c>
      <c r="L9" s="787">
        <v>509.86</v>
      </c>
      <c r="M9" s="788">
        <v>0.65</v>
      </c>
      <c r="N9" s="789">
        <v>0.25</v>
      </c>
      <c r="O9" s="789">
        <v>16.22</v>
      </c>
      <c r="P9" s="789">
        <v>20</v>
      </c>
      <c r="Q9" s="790">
        <v>0.45</v>
      </c>
      <c r="R9" s="788">
        <v>37.590000000000003</v>
      </c>
      <c r="S9" s="789">
        <v>283.52</v>
      </c>
      <c r="T9" s="789">
        <v>68.25</v>
      </c>
      <c r="U9" s="789">
        <v>3.65</v>
      </c>
      <c r="V9" s="789">
        <v>1199.42</v>
      </c>
      <c r="W9" s="789">
        <v>8.8900000000000003E-3</v>
      </c>
      <c r="X9" s="789">
        <v>2.069E-2</v>
      </c>
      <c r="Y9" s="790">
        <v>0.05</v>
      </c>
    </row>
    <row r="10" spans="2:25" s="16" customFormat="1" ht="37.5" customHeight="1" x14ac:dyDescent="0.25">
      <c r="B10" s="463"/>
      <c r="C10" s="98"/>
      <c r="D10" s="87">
        <v>98</v>
      </c>
      <c r="E10" s="108" t="s">
        <v>17</v>
      </c>
      <c r="F10" s="656" t="s">
        <v>16</v>
      </c>
      <c r="G10" s="153">
        <v>200</v>
      </c>
      <c r="H10" s="104"/>
      <c r="I10" s="199">
        <v>0.4</v>
      </c>
      <c r="J10" s="15">
        <v>0</v>
      </c>
      <c r="K10" s="41">
        <v>27</v>
      </c>
      <c r="L10" s="212">
        <v>59.48</v>
      </c>
      <c r="M10" s="199">
        <v>0</v>
      </c>
      <c r="N10" s="15">
        <v>0</v>
      </c>
      <c r="O10" s="15">
        <v>1.4</v>
      </c>
      <c r="P10" s="15">
        <v>0</v>
      </c>
      <c r="Q10" s="41">
        <v>0</v>
      </c>
      <c r="R10" s="199">
        <v>0.21</v>
      </c>
      <c r="S10" s="15">
        <v>0</v>
      </c>
      <c r="T10" s="15">
        <v>0</v>
      </c>
      <c r="U10" s="15">
        <v>0.02</v>
      </c>
      <c r="V10" s="15">
        <v>0.2</v>
      </c>
      <c r="W10" s="15">
        <v>0</v>
      </c>
      <c r="X10" s="15">
        <v>0</v>
      </c>
      <c r="Y10" s="43">
        <v>0</v>
      </c>
    </row>
    <row r="11" spans="2:25" s="16" customFormat="1" ht="37.5" customHeight="1" x14ac:dyDescent="0.25">
      <c r="B11" s="463"/>
      <c r="C11" s="99"/>
      <c r="D11" s="88">
        <v>119</v>
      </c>
      <c r="E11" s="108" t="s">
        <v>13</v>
      </c>
      <c r="F11" s="141" t="s">
        <v>50</v>
      </c>
      <c r="G11" s="153">
        <v>20</v>
      </c>
      <c r="H11" s="104"/>
      <c r="I11" s="199">
        <v>1.4</v>
      </c>
      <c r="J11" s="15">
        <v>0.14000000000000001</v>
      </c>
      <c r="K11" s="41">
        <v>8.8000000000000007</v>
      </c>
      <c r="L11" s="211">
        <v>48</v>
      </c>
      <c r="M11" s="199">
        <v>0.02</v>
      </c>
      <c r="N11" s="15">
        <v>6.0000000000000001E-3</v>
      </c>
      <c r="O11" s="15">
        <v>0</v>
      </c>
      <c r="P11" s="15">
        <v>0</v>
      </c>
      <c r="Q11" s="41">
        <v>0</v>
      </c>
      <c r="R11" s="199">
        <v>7.4</v>
      </c>
      <c r="S11" s="15">
        <v>43.6</v>
      </c>
      <c r="T11" s="15">
        <v>13</v>
      </c>
      <c r="U11" s="15">
        <v>0.56000000000000005</v>
      </c>
      <c r="V11" s="15">
        <v>18.600000000000001</v>
      </c>
      <c r="W11" s="15">
        <v>5.9999999999999995E-4</v>
      </c>
      <c r="X11" s="15">
        <v>1E-3</v>
      </c>
      <c r="Y11" s="41">
        <v>0</v>
      </c>
    </row>
    <row r="12" spans="2:25" s="16" customFormat="1" ht="37.5" customHeight="1" x14ac:dyDescent="0.25">
      <c r="B12" s="463"/>
      <c r="C12" s="99"/>
      <c r="D12" s="104">
        <v>120</v>
      </c>
      <c r="E12" s="108" t="s">
        <v>14</v>
      </c>
      <c r="F12" s="141" t="s">
        <v>43</v>
      </c>
      <c r="G12" s="108">
        <v>20</v>
      </c>
      <c r="H12" s="104"/>
      <c r="I12" s="199">
        <v>1.1399999999999999</v>
      </c>
      <c r="J12" s="15">
        <v>0.22</v>
      </c>
      <c r="K12" s="41">
        <v>7.44</v>
      </c>
      <c r="L12" s="212">
        <v>36.26</v>
      </c>
      <c r="M12" s="226">
        <v>0.02</v>
      </c>
      <c r="N12" s="20">
        <v>2.4E-2</v>
      </c>
      <c r="O12" s="20">
        <v>0.08</v>
      </c>
      <c r="P12" s="20">
        <v>0</v>
      </c>
      <c r="Q12" s="46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25">
      <c r="B13" s="463"/>
      <c r="C13" s="653" t="s">
        <v>67</v>
      </c>
      <c r="D13" s="133"/>
      <c r="E13" s="151"/>
      <c r="F13" s="271" t="s">
        <v>20</v>
      </c>
      <c r="G13" s="243">
        <f>G6+G7+G8+G10+G11+G12</f>
        <v>620</v>
      </c>
      <c r="H13" s="243">
        <f t="shared" ref="H13:Y13" si="0">H6+H7+H8+H10+H11+H12</f>
        <v>0</v>
      </c>
      <c r="I13" s="243">
        <f t="shared" si="0"/>
        <v>28.06</v>
      </c>
      <c r="J13" s="243">
        <f t="shared" si="0"/>
        <v>35.36</v>
      </c>
      <c r="K13" s="243">
        <f t="shared" si="0"/>
        <v>87.339999999999989</v>
      </c>
      <c r="L13" s="243">
        <f t="shared" si="0"/>
        <v>735.44</v>
      </c>
      <c r="M13" s="243">
        <f t="shared" si="0"/>
        <v>0.30000000000000004</v>
      </c>
      <c r="N13" s="243">
        <f t="shared" si="0"/>
        <v>0.36000000000000004</v>
      </c>
      <c r="O13" s="243">
        <f t="shared" si="0"/>
        <v>31.159999999999997</v>
      </c>
      <c r="P13" s="243">
        <f t="shared" si="0"/>
        <v>185.92000000000002</v>
      </c>
      <c r="Q13" s="243">
        <f t="shared" si="0"/>
        <v>0.21</v>
      </c>
      <c r="R13" s="243">
        <f t="shared" si="0"/>
        <v>126.68</v>
      </c>
      <c r="S13" s="243">
        <f t="shared" si="0"/>
        <v>379.83000000000004</v>
      </c>
      <c r="T13" s="243">
        <f t="shared" si="0"/>
        <v>91.679999999999993</v>
      </c>
      <c r="U13" s="243">
        <f t="shared" si="0"/>
        <v>5.01</v>
      </c>
      <c r="V13" s="243">
        <f t="shared" si="0"/>
        <v>1509.8</v>
      </c>
      <c r="W13" s="243">
        <f t="shared" si="0"/>
        <v>1.7599999999999998E-2</v>
      </c>
      <c r="X13" s="243">
        <f t="shared" si="0"/>
        <v>6.0000000000000001E-3</v>
      </c>
      <c r="Y13" s="243">
        <f t="shared" si="0"/>
        <v>0.15200000000000002</v>
      </c>
    </row>
    <row r="14" spans="2:25" s="16" customFormat="1" ht="37.5" customHeight="1" x14ac:dyDescent="0.25">
      <c r="B14" s="463"/>
      <c r="C14" s="791" t="s">
        <v>68</v>
      </c>
      <c r="D14" s="792"/>
      <c r="E14" s="793"/>
      <c r="F14" s="794" t="s">
        <v>20</v>
      </c>
      <c r="G14" s="795">
        <f>G6+G9+G10+G12+G11</f>
        <v>620</v>
      </c>
      <c r="H14" s="795">
        <f t="shared" ref="H14:X14" si="1">H6+H9+H10+H12+H11</f>
        <v>0</v>
      </c>
      <c r="I14" s="795">
        <f t="shared" si="1"/>
        <v>26.769999999999996</v>
      </c>
      <c r="J14" s="795">
        <f t="shared" si="1"/>
        <v>43.25</v>
      </c>
      <c r="K14" s="795">
        <f t="shared" si="1"/>
        <v>80.47</v>
      </c>
      <c r="L14" s="795">
        <f t="shared" si="1"/>
        <v>775.6</v>
      </c>
      <c r="M14" s="795">
        <f t="shared" si="1"/>
        <v>0.71000000000000008</v>
      </c>
      <c r="N14" s="795">
        <f t="shared" si="1"/>
        <v>0.33</v>
      </c>
      <c r="O14" s="795">
        <f t="shared" si="1"/>
        <v>24.699999999999996</v>
      </c>
      <c r="P14" s="795">
        <f t="shared" si="1"/>
        <v>170</v>
      </c>
      <c r="Q14" s="795">
        <f t="shared" si="1"/>
        <v>0.45</v>
      </c>
      <c r="R14" s="795">
        <f t="shared" si="1"/>
        <v>93</v>
      </c>
      <c r="S14" s="795">
        <f t="shared" si="1"/>
        <v>388.12</v>
      </c>
      <c r="T14" s="795">
        <f t="shared" si="1"/>
        <v>104.45</v>
      </c>
      <c r="U14" s="795">
        <f t="shared" si="1"/>
        <v>5.3899999999999988</v>
      </c>
      <c r="V14" s="795">
        <f t="shared" si="1"/>
        <v>1606.72</v>
      </c>
      <c r="W14" s="795">
        <f t="shared" si="1"/>
        <v>1.149E-2</v>
      </c>
      <c r="X14" s="795">
        <f t="shared" si="1"/>
        <v>2.3690000000000003E-2</v>
      </c>
      <c r="Y14" s="796"/>
    </row>
    <row r="15" spans="2:25" s="16" customFormat="1" ht="37.5" customHeight="1" x14ac:dyDescent="0.25">
      <c r="B15" s="463"/>
      <c r="C15" s="805" t="s">
        <v>67</v>
      </c>
      <c r="D15" s="806"/>
      <c r="E15" s="807"/>
      <c r="F15" s="808" t="s">
        <v>21</v>
      </c>
      <c r="G15" s="807"/>
      <c r="H15" s="806"/>
      <c r="I15" s="809"/>
      <c r="J15" s="810"/>
      <c r="K15" s="811"/>
      <c r="L15" s="812">
        <f>L13/27.2</f>
        <v>27.038235294117651</v>
      </c>
      <c r="M15" s="809"/>
      <c r="N15" s="810"/>
      <c r="O15" s="810"/>
      <c r="P15" s="810"/>
      <c r="Q15" s="811"/>
      <c r="R15" s="809"/>
      <c r="S15" s="810"/>
      <c r="T15" s="810"/>
      <c r="U15" s="810"/>
      <c r="V15" s="810"/>
      <c r="W15" s="810"/>
      <c r="X15" s="810"/>
      <c r="Y15" s="811"/>
    </row>
    <row r="16" spans="2:25" s="16" customFormat="1" ht="37.5" customHeight="1" thickBot="1" x14ac:dyDescent="0.3">
      <c r="B16" s="463"/>
      <c r="C16" s="797" t="s">
        <v>68</v>
      </c>
      <c r="D16" s="798"/>
      <c r="E16" s="799"/>
      <c r="F16" s="800" t="s">
        <v>21</v>
      </c>
      <c r="G16" s="799"/>
      <c r="H16" s="798"/>
      <c r="I16" s="801"/>
      <c r="J16" s="802"/>
      <c r="K16" s="803"/>
      <c r="L16" s="804">
        <f>L14/27.2</f>
        <v>28.514705882352942</v>
      </c>
      <c r="M16" s="801"/>
      <c r="N16" s="802"/>
      <c r="O16" s="802"/>
      <c r="P16" s="802"/>
      <c r="Q16" s="803"/>
      <c r="R16" s="801"/>
      <c r="S16" s="802"/>
      <c r="T16" s="802"/>
      <c r="U16" s="802"/>
      <c r="V16" s="802"/>
      <c r="W16" s="802"/>
      <c r="X16" s="802"/>
      <c r="Y16" s="803"/>
    </row>
    <row r="17" spans="2:25" s="16" customFormat="1" ht="37.5" customHeight="1" x14ac:dyDescent="0.25">
      <c r="B17" s="463" t="s">
        <v>6</v>
      </c>
      <c r="C17" s="702"/>
      <c r="D17" s="331">
        <v>172</v>
      </c>
      <c r="E17" s="137" t="s">
        <v>19</v>
      </c>
      <c r="F17" s="701" t="s">
        <v>134</v>
      </c>
      <c r="G17" s="137">
        <v>100</v>
      </c>
      <c r="H17" s="137"/>
      <c r="I17" s="226">
        <v>2.91</v>
      </c>
      <c r="J17" s="20">
        <v>0.18</v>
      </c>
      <c r="K17" s="21">
        <v>5.91</v>
      </c>
      <c r="L17" s="353">
        <v>36</v>
      </c>
      <c r="M17" s="226">
        <v>0.08</v>
      </c>
      <c r="N17" s="20">
        <v>0.04</v>
      </c>
      <c r="O17" s="20">
        <v>4</v>
      </c>
      <c r="P17" s="20">
        <v>30</v>
      </c>
      <c r="Q17" s="21">
        <v>0</v>
      </c>
      <c r="R17" s="226">
        <v>17.600000000000001</v>
      </c>
      <c r="S17" s="20">
        <v>53.94</v>
      </c>
      <c r="T17" s="20">
        <v>18.27</v>
      </c>
      <c r="U17" s="20">
        <v>0.61</v>
      </c>
      <c r="V17" s="20">
        <v>82.17</v>
      </c>
      <c r="W17" s="20">
        <v>6.0000000000000001E-3</v>
      </c>
      <c r="X17" s="20">
        <v>1E-3</v>
      </c>
      <c r="Y17" s="46">
        <v>0.04</v>
      </c>
    </row>
    <row r="18" spans="2:25" s="16" customFormat="1" ht="37.5" customHeight="1" x14ac:dyDescent="0.25">
      <c r="B18" s="532"/>
      <c r="C18" s="109"/>
      <c r="D18" s="486">
        <v>37</v>
      </c>
      <c r="E18" s="136" t="s">
        <v>8</v>
      </c>
      <c r="F18" s="621" t="s">
        <v>51</v>
      </c>
      <c r="G18" s="480">
        <v>250</v>
      </c>
      <c r="H18" s="104"/>
      <c r="I18" s="200">
        <v>7.23</v>
      </c>
      <c r="J18" s="13">
        <v>6.88</v>
      </c>
      <c r="K18" s="43">
        <v>13.5</v>
      </c>
      <c r="L18" s="88">
        <v>144.62</v>
      </c>
      <c r="M18" s="200">
        <v>0.09</v>
      </c>
      <c r="N18" s="13">
        <v>0.09</v>
      </c>
      <c r="O18" s="13">
        <v>7.11</v>
      </c>
      <c r="P18" s="13">
        <v>140</v>
      </c>
      <c r="Q18" s="43">
        <v>0</v>
      </c>
      <c r="R18" s="200">
        <v>17.78</v>
      </c>
      <c r="S18" s="13">
        <v>103.26</v>
      </c>
      <c r="T18" s="13">
        <v>27.48</v>
      </c>
      <c r="U18" s="13">
        <v>1.53</v>
      </c>
      <c r="V18" s="13">
        <v>498.38</v>
      </c>
      <c r="W18" s="13">
        <v>6.0000000000000001E-3</v>
      </c>
      <c r="X18" s="13">
        <v>2.0000000000000001E-4</v>
      </c>
      <c r="Y18" s="43">
        <v>0.05</v>
      </c>
    </row>
    <row r="19" spans="2:25" s="16" customFormat="1" ht="37.5" customHeight="1" x14ac:dyDescent="0.25">
      <c r="B19" s="533"/>
      <c r="C19" s="189"/>
      <c r="D19" s="117">
        <v>295</v>
      </c>
      <c r="E19" s="104" t="s">
        <v>9</v>
      </c>
      <c r="F19" s="648" t="s">
        <v>151</v>
      </c>
      <c r="G19" s="473">
        <v>100</v>
      </c>
      <c r="H19" s="108"/>
      <c r="I19" s="199">
        <v>15.63</v>
      </c>
      <c r="J19" s="15">
        <v>16.23</v>
      </c>
      <c r="K19" s="41">
        <v>1.37</v>
      </c>
      <c r="L19" s="234">
        <v>215.21</v>
      </c>
      <c r="M19" s="199">
        <v>7.0000000000000007E-2</v>
      </c>
      <c r="N19" s="17">
        <v>0.12</v>
      </c>
      <c r="O19" s="15">
        <v>4.9400000000000004</v>
      </c>
      <c r="P19" s="15">
        <v>90</v>
      </c>
      <c r="Q19" s="18">
        <v>0.01</v>
      </c>
      <c r="R19" s="199">
        <v>24.49</v>
      </c>
      <c r="S19" s="15">
        <v>131.75</v>
      </c>
      <c r="T19" s="15">
        <v>18.79</v>
      </c>
      <c r="U19" s="15">
        <v>1.23</v>
      </c>
      <c r="V19" s="15">
        <v>204.88</v>
      </c>
      <c r="W19" s="15">
        <v>3.0000000000000001E-3</v>
      </c>
      <c r="X19" s="15">
        <v>1E-4</v>
      </c>
      <c r="Y19" s="41">
        <v>0.4</v>
      </c>
    </row>
    <row r="20" spans="2:25" s="16" customFormat="1" ht="37.5" customHeight="1" x14ac:dyDescent="0.25">
      <c r="B20" s="533"/>
      <c r="C20" s="189"/>
      <c r="D20" s="117">
        <v>65</v>
      </c>
      <c r="E20" s="104" t="s">
        <v>45</v>
      </c>
      <c r="F20" s="648" t="s">
        <v>49</v>
      </c>
      <c r="G20" s="473">
        <v>180</v>
      </c>
      <c r="H20" s="108"/>
      <c r="I20" s="200">
        <v>7.74</v>
      </c>
      <c r="J20" s="13">
        <v>4.8600000000000003</v>
      </c>
      <c r="K20" s="43">
        <v>48.24</v>
      </c>
      <c r="L20" s="237">
        <v>268.38</v>
      </c>
      <c r="M20" s="200">
        <v>0.09</v>
      </c>
      <c r="N20" s="75">
        <v>0.2</v>
      </c>
      <c r="O20" s="13">
        <v>0</v>
      </c>
      <c r="P20" s="13">
        <v>36</v>
      </c>
      <c r="Q20" s="23">
        <v>0.13</v>
      </c>
      <c r="R20" s="200">
        <v>15.66</v>
      </c>
      <c r="S20" s="13">
        <v>70</v>
      </c>
      <c r="T20" s="13">
        <v>27.03</v>
      </c>
      <c r="U20" s="13">
        <v>1.49</v>
      </c>
      <c r="V20" s="13">
        <v>1.28</v>
      </c>
      <c r="W20" s="13">
        <v>0</v>
      </c>
      <c r="X20" s="13">
        <v>0</v>
      </c>
      <c r="Y20" s="43">
        <v>0</v>
      </c>
    </row>
    <row r="21" spans="2:25" s="16" customFormat="1" ht="37.5" customHeight="1" x14ac:dyDescent="0.25">
      <c r="B21" s="533"/>
      <c r="C21" s="189"/>
      <c r="D21" s="117">
        <v>114</v>
      </c>
      <c r="E21" s="104" t="s">
        <v>41</v>
      </c>
      <c r="F21" s="648" t="s">
        <v>47</v>
      </c>
      <c r="G21" s="473">
        <v>200</v>
      </c>
      <c r="H21" s="108"/>
      <c r="I21" s="17">
        <v>0.2</v>
      </c>
      <c r="J21" s="15">
        <v>0</v>
      </c>
      <c r="K21" s="18">
        <v>11</v>
      </c>
      <c r="L21" s="157">
        <v>44.8</v>
      </c>
      <c r="M21" s="199">
        <v>0</v>
      </c>
      <c r="N21" s="17">
        <v>0</v>
      </c>
      <c r="O21" s="15">
        <v>0.08</v>
      </c>
      <c r="P21" s="15">
        <v>0</v>
      </c>
      <c r="Q21" s="41">
        <v>0</v>
      </c>
      <c r="R21" s="199">
        <v>13.56</v>
      </c>
      <c r="S21" s="15">
        <v>7.66</v>
      </c>
      <c r="T21" s="15">
        <v>4.08</v>
      </c>
      <c r="U21" s="15">
        <v>0.8</v>
      </c>
      <c r="V21" s="15">
        <v>0.68</v>
      </c>
      <c r="W21" s="15">
        <v>0</v>
      </c>
      <c r="X21" s="15">
        <v>0</v>
      </c>
      <c r="Y21" s="41">
        <v>0</v>
      </c>
    </row>
    <row r="22" spans="2:25" s="16" customFormat="1" ht="37.5" customHeight="1" x14ac:dyDescent="0.25">
      <c r="B22" s="533"/>
      <c r="C22" s="189"/>
      <c r="D22" s="417">
        <v>119</v>
      </c>
      <c r="E22" s="104" t="s">
        <v>13</v>
      </c>
      <c r="F22" s="703" t="s">
        <v>50</v>
      </c>
      <c r="G22" s="109">
        <v>30</v>
      </c>
      <c r="H22" s="109"/>
      <c r="I22" s="19">
        <v>2.13</v>
      </c>
      <c r="J22" s="20">
        <v>0.21</v>
      </c>
      <c r="K22" s="21">
        <v>13.26</v>
      </c>
      <c r="L22" s="353">
        <v>72</v>
      </c>
      <c r="M22" s="226">
        <v>0.03</v>
      </c>
      <c r="N22" s="19">
        <v>0.01</v>
      </c>
      <c r="O22" s="20">
        <v>0</v>
      </c>
      <c r="P22" s="20">
        <v>0</v>
      </c>
      <c r="Q22" s="21">
        <v>0</v>
      </c>
      <c r="R22" s="226">
        <v>11.1</v>
      </c>
      <c r="S22" s="20">
        <v>65.400000000000006</v>
      </c>
      <c r="T22" s="20">
        <v>19.5</v>
      </c>
      <c r="U22" s="20">
        <v>0.84</v>
      </c>
      <c r="V22" s="20">
        <v>27.9</v>
      </c>
      <c r="W22" s="20">
        <v>1E-3</v>
      </c>
      <c r="X22" s="20">
        <v>2E-3</v>
      </c>
      <c r="Y22" s="46">
        <v>0</v>
      </c>
    </row>
    <row r="23" spans="2:25" s="16" customFormat="1" ht="37.5" customHeight="1" x14ac:dyDescent="0.25">
      <c r="B23" s="533"/>
      <c r="C23" s="189"/>
      <c r="D23" s="117">
        <v>120</v>
      </c>
      <c r="E23" s="104" t="s">
        <v>14</v>
      </c>
      <c r="F23" s="703" t="s">
        <v>43</v>
      </c>
      <c r="G23" s="109">
        <v>20</v>
      </c>
      <c r="H23" s="109"/>
      <c r="I23" s="19">
        <v>1.1399999999999999</v>
      </c>
      <c r="J23" s="20">
        <v>0.22</v>
      </c>
      <c r="K23" s="21">
        <v>7.44</v>
      </c>
      <c r="L23" s="353">
        <v>36.26</v>
      </c>
      <c r="M23" s="226">
        <v>0.02</v>
      </c>
      <c r="N23" s="19">
        <v>2.4E-2</v>
      </c>
      <c r="O23" s="20">
        <v>0.08</v>
      </c>
      <c r="P23" s="20">
        <v>0</v>
      </c>
      <c r="Q23" s="21">
        <v>0</v>
      </c>
      <c r="R23" s="226">
        <v>6.8</v>
      </c>
      <c r="S23" s="20">
        <v>24</v>
      </c>
      <c r="T23" s="20">
        <v>8.1999999999999993</v>
      </c>
      <c r="U23" s="20">
        <v>0.46</v>
      </c>
      <c r="V23" s="20">
        <v>73.5</v>
      </c>
      <c r="W23" s="20">
        <v>2E-3</v>
      </c>
      <c r="X23" s="20">
        <v>2E-3</v>
      </c>
      <c r="Y23" s="46">
        <v>1.2E-2</v>
      </c>
    </row>
    <row r="24" spans="2:25" s="16" customFormat="1" ht="37.5" customHeight="1" x14ac:dyDescent="0.25">
      <c r="B24" s="533"/>
      <c r="C24" s="189"/>
      <c r="D24" s="487"/>
      <c r="E24" s="216"/>
      <c r="F24" s="704" t="s">
        <v>20</v>
      </c>
      <c r="G24" s="253">
        <f>SUM(G17:G23)</f>
        <v>880</v>
      </c>
      <c r="H24" s="108"/>
      <c r="I24" s="168">
        <f>SUM(I17:I23)</f>
        <v>36.980000000000011</v>
      </c>
      <c r="J24" s="14">
        <f>SUM(J17:J23)</f>
        <v>28.58</v>
      </c>
      <c r="K24" s="44">
        <f>SUM(K17:K23)</f>
        <v>100.72000000000001</v>
      </c>
      <c r="L24" s="260">
        <f>SUM(L17:L23)</f>
        <v>817.27</v>
      </c>
      <c r="M24" s="168">
        <f t="shared" ref="M24:Y24" si="2">SUM(M17:M23)</f>
        <v>0.38</v>
      </c>
      <c r="N24" s="168">
        <f t="shared" si="2"/>
        <v>0.48400000000000004</v>
      </c>
      <c r="O24" s="14">
        <f t="shared" si="2"/>
        <v>16.209999999999997</v>
      </c>
      <c r="P24" s="14">
        <f t="shared" si="2"/>
        <v>296</v>
      </c>
      <c r="Q24" s="100">
        <f t="shared" si="2"/>
        <v>0.14000000000000001</v>
      </c>
      <c r="R24" s="168">
        <f t="shared" si="2"/>
        <v>106.99</v>
      </c>
      <c r="S24" s="14">
        <f t="shared" si="2"/>
        <v>456.01</v>
      </c>
      <c r="T24" s="14">
        <f t="shared" si="2"/>
        <v>123.35</v>
      </c>
      <c r="U24" s="14">
        <f t="shared" si="2"/>
        <v>6.96</v>
      </c>
      <c r="V24" s="14">
        <f t="shared" si="2"/>
        <v>888.78999999999985</v>
      </c>
      <c r="W24" s="14">
        <f t="shared" si="2"/>
        <v>1.8000000000000002E-2</v>
      </c>
      <c r="X24" s="14">
        <f t="shared" si="2"/>
        <v>5.3E-3</v>
      </c>
      <c r="Y24" s="44">
        <f t="shared" si="2"/>
        <v>0.502</v>
      </c>
    </row>
    <row r="25" spans="2:25" s="16" customFormat="1" ht="37.5" customHeight="1" thickBot="1" x14ac:dyDescent="0.3">
      <c r="B25" s="534"/>
      <c r="C25" s="259"/>
      <c r="D25" s="488"/>
      <c r="E25" s="247"/>
      <c r="F25" s="705" t="s">
        <v>21</v>
      </c>
      <c r="G25" s="247"/>
      <c r="H25" s="259"/>
      <c r="I25" s="528"/>
      <c r="J25" s="526"/>
      <c r="K25" s="527"/>
      <c r="L25" s="258">
        <f>L24/27.2</f>
        <v>30.046691176470588</v>
      </c>
      <c r="M25" s="528"/>
      <c r="N25" s="525"/>
      <c r="O25" s="526"/>
      <c r="P25" s="526"/>
      <c r="Q25" s="573"/>
      <c r="R25" s="528"/>
      <c r="S25" s="526"/>
      <c r="T25" s="526"/>
      <c r="U25" s="526"/>
      <c r="V25" s="526"/>
      <c r="W25" s="526"/>
      <c r="X25" s="526"/>
      <c r="Y25" s="527"/>
    </row>
    <row r="26" spans="2:25" x14ac:dyDescent="0.2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E27" s="11"/>
      <c r="F27" s="25"/>
      <c r="G27" s="26"/>
      <c r="H27" s="11"/>
      <c r="I27" s="9"/>
      <c r="J27" s="11"/>
      <c r="K27" s="11"/>
    </row>
    <row r="28" spans="2:25" ht="15.75" x14ac:dyDescent="0.25">
      <c r="C28" s="644" t="s">
        <v>59</v>
      </c>
      <c r="D28" s="553"/>
      <c r="E28" s="554"/>
      <c r="F28" s="433"/>
    </row>
    <row r="29" spans="2:25" ht="15.75" x14ac:dyDescent="0.25">
      <c r="C29" s="645" t="s">
        <v>60</v>
      </c>
      <c r="D29" s="556"/>
      <c r="E29" s="557"/>
      <c r="F29" s="434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Y31"/>
  <sheetViews>
    <sheetView topLeftCell="A4" zoomScale="60" zoomScaleNormal="60" workbookViewId="0">
      <selection activeCell="F27" sqref="F27:F28"/>
    </sheetView>
  </sheetViews>
  <sheetFormatPr defaultRowHeight="15" x14ac:dyDescent="0.25"/>
  <cols>
    <col min="2" max="2" width="20.28515625" customWidth="1"/>
    <col min="3" max="3" width="20.28515625" style="629" customWidth="1"/>
    <col min="4" max="4" width="20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8.140625" customWidth="1"/>
    <col min="12" max="12" width="20.7109375" customWidth="1"/>
    <col min="13" max="13" width="11.28515625" customWidth="1"/>
    <col min="23" max="23" width="11.140625" bestFit="1" customWidth="1"/>
    <col min="24" max="24" width="11.85546875" customWidth="1"/>
  </cols>
  <sheetData>
    <row r="2" spans="2:25" ht="23.25" x14ac:dyDescent="0.35">
      <c r="B2" s="520" t="s">
        <v>1</v>
      </c>
      <c r="C2" s="521"/>
      <c r="D2" s="520"/>
      <c r="E2" s="521"/>
      <c r="F2" s="520" t="s">
        <v>3</v>
      </c>
      <c r="G2" s="520"/>
      <c r="H2" s="522" t="s">
        <v>2</v>
      </c>
      <c r="I2" s="521">
        <v>4</v>
      </c>
      <c r="L2" s="8"/>
      <c r="M2" s="7"/>
      <c r="N2" s="1"/>
      <c r="O2" s="2"/>
    </row>
    <row r="3" spans="2:25" ht="15.75" thickBot="1" x14ac:dyDescent="0.3">
      <c r="B3" s="1"/>
      <c r="C3" s="62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24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33" t="s">
        <v>23</v>
      </c>
      <c r="N4" s="934"/>
      <c r="O4" s="935"/>
      <c r="P4" s="935"/>
      <c r="Q4" s="936"/>
      <c r="R4" s="933" t="s">
        <v>24</v>
      </c>
      <c r="S4" s="934"/>
      <c r="T4" s="934"/>
      <c r="U4" s="934"/>
      <c r="V4" s="934"/>
      <c r="W4" s="934"/>
      <c r="X4" s="934"/>
      <c r="Y4" s="937"/>
    </row>
    <row r="5" spans="2:25" s="16" customFormat="1" ht="28.5" customHeight="1" thickBot="1" x14ac:dyDescent="0.3">
      <c r="B5" s="925"/>
      <c r="C5" s="931"/>
      <c r="D5" s="925"/>
      <c r="E5" s="925"/>
      <c r="F5" s="925"/>
      <c r="G5" s="925"/>
      <c r="H5" s="925"/>
      <c r="I5" s="540" t="s">
        <v>26</v>
      </c>
      <c r="J5" s="373" t="s">
        <v>27</v>
      </c>
      <c r="K5" s="542" t="s">
        <v>28</v>
      </c>
      <c r="L5" s="928"/>
      <c r="M5" s="544" t="s">
        <v>29</v>
      </c>
      <c r="N5" s="543" t="s">
        <v>98</v>
      </c>
      <c r="O5" s="543" t="s">
        <v>30</v>
      </c>
      <c r="P5" s="546" t="s">
        <v>99</v>
      </c>
      <c r="Q5" s="543" t="s">
        <v>100</v>
      </c>
      <c r="R5" s="540" t="s">
        <v>31</v>
      </c>
      <c r="S5" s="373" t="s">
        <v>32</v>
      </c>
      <c r="T5" s="541" t="s">
        <v>33</v>
      </c>
      <c r="U5" s="373" t="s">
        <v>34</v>
      </c>
      <c r="V5" s="541" t="s">
        <v>101</v>
      </c>
      <c r="W5" s="373" t="s">
        <v>102</v>
      </c>
      <c r="X5" s="373" t="s">
        <v>103</v>
      </c>
      <c r="Y5" s="542" t="s">
        <v>104</v>
      </c>
    </row>
    <row r="6" spans="2:25" s="16" customFormat="1" ht="38.25" customHeight="1" x14ac:dyDescent="0.25">
      <c r="B6" s="530" t="s">
        <v>5</v>
      </c>
      <c r="C6" s="311"/>
      <c r="D6" s="311">
        <v>137</v>
      </c>
      <c r="E6" s="569" t="s">
        <v>19</v>
      </c>
      <c r="F6" s="739" t="s">
        <v>144</v>
      </c>
      <c r="G6" s="740">
        <v>100</v>
      </c>
      <c r="H6" s="123"/>
      <c r="I6" s="280">
        <v>0.8</v>
      </c>
      <c r="J6" s="49">
        <v>0.2</v>
      </c>
      <c r="K6" s="310">
        <v>7.5</v>
      </c>
      <c r="L6" s="508">
        <v>38</v>
      </c>
      <c r="M6" s="278">
        <v>0.06</v>
      </c>
      <c r="N6" s="280">
        <v>0.03</v>
      </c>
      <c r="O6" s="49">
        <v>38</v>
      </c>
      <c r="P6" s="49">
        <v>10</v>
      </c>
      <c r="Q6" s="310">
        <v>0</v>
      </c>
      <c r="R6" s="278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38.25" customHeight="1" x14ac:dyDescent="0.25">
      <c r="B7" s="463"/>
      <c r="C7" s="109"/>
      <c r="D7" s="118">
        <v>145</v>
      </c>
      <c r="E7" s="87" t="s">
        <v>83</v>
      </c>
      <c r="F7" s="127" t="s">
        <v>145</v>
      </c>
      <c r="G7" s="109">
        <v>200</v>
      </c>
      <c r="H7" s="109"/>
      <c r="I7" s="19">
        <v>31.25</v>
      </c>
      <c r="J7" s="20">
        <v>15.36</v>
      </c>
      <c r="K7" s="21">
        <v>45.72</v>
      </c>
      <c r="L7" s="235">
        <v>449.95</v>
      </c>
      <c r="M7" s="226">
        <v>0.09</v>
      </c>
      <c r="N7" s="20">
        <v>0.43</v>
      </c>
      <c r="O7" s="20">
        <v>1.93</v>
      </c>
      <c r="P7" s="20">
        <v>80</v>
      </c>
      <c r="Q7" s="21">
        <v>0.36</v>
      </c>
      <c r="R7" s="226">
        <v>293.08999999999997</v>
      </c>
      <c r="S7" s="20">
        <v>350.06</v>
      </c>
      <c r="T7" s="20">
        <v>44</v>
      </c>
      <c r="U7" s="20">
        <v>1.7</v>
      </c>
      <c r="V7" s="20">
        <v>239.85</v>
      </c>
      <c r="W7" s="20">
        <v>1.0999999999999999E-2</v>
      </c>
      <c r="X7" s="20">
        <v>3.6999999999999998E-2</v>
      </c>
      <c r="Y7" s="46">
        <v>0.04</v>
      </c>
    </row>
    <row r="8" spans="2:25" s="16" customFormat="1" ht="38.25" customHeight="1" x14ac:dyDescent="0.25">
      <c r="B8" s="532"/>
      <c r="C8" s="109"/>
      <c r="D8" s="109">
        <v>113</v>
      </c>
      <c r="E8" s="109" t="s">
        <v>4</v>
      </c>
      <c r="F8" s="173" t="s">
        <v>10</v>
      </c>
      <c r="G8" s="109">
        <v>200</v>
      </c>
      <c r="H8" s="649"/>
      <c r="I8" s="226">
        <v>0.2</v>
      </c>
      <c r="J8" s="20">
        <v>0</v>
      </c>
      <c r="K8" s="46">
        <v>11</v>
      </c>
      <c r="L8" s="333">
        <v>45.6</v>
      </c>
      <c r="M8" s="226">
        <v>0</v>
      </c>
      <c r="N8" s="20">
        <v>0</v>
      </c>
      <c r="O8" s="20">
        <v>2.6</v>
      </c>
      <c r="P8" s="20">
        <v>0</v>
      </c>
      <c r="Q8" s="21">
        <v>0</v>
      </c>
      <c r="R8" s="226">
        <v>15.64</v>
      </c>
      <c r="S8" s="20">
        <v>8.8000000000000007</v>
      </c>
      <c r="T8" s="20">
        <v>4.72</v>
      </c>
      <c r="U8" s="20">
        <v>0.8</v>
      </c>
      <c r="V8" s="20">
        <v>15.34</v>
      </c>
      <c r="W8" s="20">
        <v>0</v>
      </c>
      <c r="X8" s="20">
        <v>0</v>
      </c>
      <c r="Y8" s="46">
        <v>0</v>
      </c>
    </row>
    <row r="9" spans="2:25" s="16" customFormat="1" ht="38.25" customHeight="1" x14ac:dyDescent="0.25">
      <c r="B9" s="532"/>
      <c r="C9" s="108"/>
      <c r="D9" s="417">
        <v>121</v>
      </c>
      <c r="E9" s="104" t="s">
        <v>13</v>
      </c>
      <c r="F9" s="529" t="s">
        <v>46</v>
      </c>
      <c r="G9" s="473">
        <v>30</v>
      </c>
      <c r="H9" s="108"/>
      <c r="I9" s="17">
        <v>2.16</v>
      </c>
      <c r="J9" s="15">
        <v>0.81</v>
      </c>
      <c r="K9" s="18">
        <v>14.73</v>
      </c>
      <c r="L9" s="238">
        <v>75.66</v>
      </c>
      <c r="M9" s="199">
        <v>0.04</v>
      </c>
      <c r="N9" s="15">
        <v>0.01</v>
      </c>
      <c r="O9" s="15">
        <v>0</v>
      </c>
      <c r="P9" s="15">
        <v>0</v>
      </c>
      <c r="Q9" s="18">
        <v>0</v>
      </c>
      <c r="R9" s="199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41">
        <v>0</v>
      </c>
    </row>
    <row r="10" spans="2:25" s="16" customFormat="1" ht="38.25" customHeight="1" x14ac:dyDescent="0.25">
      <c r="B10" s="532"/>
      <c r="C10" s="108"/>
      <c r="D10" s="117">
        <v>120</v>
      </c>
      <c r="E10" s="104" t="s">
        <v>14</v>
      </c>
      <c r="F10" s="105" t="s">
        <v>43</v>
      </c>
      <c r="G10" s="104">
        <v>20</v>
      </c>
      <c r="H10" s="108"/>
      <c r="I10" s="17">
        <v>1.1399999999999999</v>
      </c>
      <c r="J10" s="15">
        <v>0.22</v>
      </c>
      <c r="K10" s="18">
        <v>7.44</v>
      </c>
      <c r="L10" s="234">
        <v>36.26</v>
      </c>
      <c r="M10" s="226">
        <v>0.02</v>
      </c>
      <c r="N10" s="20">
        <v>2.4E-2</v>
      </c>
      <c r="O10" s="20">
        <v>0.08</v>
      </c>
      <c r="P10" s="20">
        <v>0</v>
      </c>
      <c r="Q10" s="21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2.25" customHeight="1" x14ac:dyDescent="0.25">
      <c r="B11" s="532"/>
      <c r="C11" s="108"/>
      <c r="D11" s="117"/>
      <c r="E11" s="104"/>
      <c r="F11" s="125" t="s">
        <v>20</v>
      </c>
      <c r="G11" s="253">
        <f>SUM(G6:G10)</f>
        <v>550</v>
      </c>
      <c r="H11" s="108"/>
      <c r="I11" s="17">
        <f t="shared" ref="I11:Y11" si="0">SUM(I6:I10)</f>
        <v>35.549999999999997</v>
      </c>
      <c r="J11" s="15">
        <f t="shared" si="0"/>
        <v>16.589999999999996</v>
      </c>
      <c r="K11" s="18">
        <f t="shared" si="0"/>
        <v>86.39</v>
      </c>
      <c r="L11" s="468">
        <f t="shared" si="0"/>
        <v>645.46999999999991</v>
      </c>
      <c r="M11" s="199">
        <f t="shared" si="0"/>
        <v>0.21</v>
      </c>
      <c r="N11" s="15">
        <f t="shared" si="0"/>
        <v>0.49399999999999999</v>
      </c>
      <c r="O11" s="15">
        <f t="shared" si="0"/>
        <v>42.61</v>
      </c>
      <c r="P11" s="15">
        <f t="shared" si="0"/>
        <v>90</v>
      </c>
      <c r="Q11" s="18">
        <f t="shared" si="0"/>
        <v>0.36</v>
      </c>
      <c r="R11" s="199">
        <f t="shared" si="0"/>
        <v>358.03</v>
      </c>
      <c r="S11" s="15">
        <f t="shared" si="0"/>
        <v>424.46000000000004</v>
      </c>
      <c r="T11" s="15">
        <f t="shared" si="0"/>
        <v>77.820000000000007</v>
      </c>
      <c r="U11" s="15">
        <f t="shared" si="0"/>
        <v>3.5100000000000002</v>
      </c>
      <c r="V11" s="15">
        <f t="shared" si="0"/>
        <v>511.29</v>
      </c>
      <c r="W11" s="15">
        <f t="shared" si="0"/>
        <v>1.3299999999999999E-2</v>
      </c>
      <c r="X11" s="15">
        <f t="shared" si="0"/>
        <v>3.9100000000000003E-2</v>
      </c>
      <c r="Y11" s="41">
        <f t="shared" si="0"/>
        <v>0.20200000000000001</v>
      </c>
    </row>
    <row r="12" spans="2:25" s="16" customFormat="1" ht="38.25" customHeight="1" thickBot="1" x14ac:dyDescent="0.3">
      <c r="B12" s="561"/>
      <c r="C12" s="281"/>
      <c r="D12" s="558"/>
      <c r="E12" s="282"/>
      <c r="F12" s="466" t="s">
        <v>21</v>
      </c>
      <c r="G12" s="282"/>
      <c r="H12" s="281"/>
      <c r="I12" s="426"/>
      <c r="J12" s="427"/>
      <c r="K12" s="449"/>
      <c r="L12" s="469">
        <f>L11/27.2</f>
        <v>23.730514705882349</v>
      </c>
      <c r="M12" s="659"/>
      <c r="N12" s="427"/>
      <c r="O12" s="427"/>
      <c r="P12" s="427"/>
      <c r="Q12" s="449"/>
      <c r="R12" s="283"/>
      <c r="S12" s="70"/>
      <c r="T12" s="70"/>
      <c r="U12" s="70"/>
      <c r="V12" s="70"/>
      <c r="W12" s="70"/>
      <c r="X12" s="70"/>
      <c r="Y12" s="71"/>
    </row>
    <row r="13" spans="2:25" s="16" customFormat="1" ht="38.25" customHeight="1" x14ac:dyDescent="0.25">
      <c r="B13" s="530" t="s">
        <v>6</v>
      </c>
      <c r="C13" s="113"/>
      <c r="D13" s="311">
        <v>24</v>
      </c>
      <c r="E13" s="574" t="s">
        <v>19</v>
      </c>
      <c r="F13" s="576" t="s">
        <v>94</v>
      </c>
      <c r="G13" s="482">
        <v>150</v>
      </c>
      <c r="H13" s="616"/>
      <c r="I13" s="217">
        <v>0.6</v>
      </c>
      <c r="J13" s="39">
        <v>0</v>
      </c>
      <c r="K13" s="40">
        <v>16.95</v>
      </c>
      <c r="L13" s="256">
        <v>69</v>
      </c>
      <c r="M13" s="217">
        <v>0.01</v>
      </c>
      <c r="N13" s="39">
        <v>0.03</v>
      </c>
      <c r="O13" s="39">
        <v>19.5</v>
      </c>
      <c r="P13" s="39">
        <v>0</v>
      </c>
      <c r="Q13" s="42">
        <v>0</v>
      </c>
      <c r="R13" s="217">
        <v>24</v>
      </c>
      <c r="S13" s="39">
        <v>16.5</v>
      </c>
      <c r="T13" s="39">
        <v>13.5</v>
      </c>
      <c r="U13" s="39">
        <v>3.3</v>
      </c>
      <c r="V13" s="39">
        <v>417</v>
      </c>
      <c r="W13" s="39">
        <v>3.0000000000000001E-3</v>
      </c>
      <c r="X13" s="39">
        <v>5.0000000000000001E-4</v>
      </c>
      <c r="Y13" s="40">
        <v>1.4999999999999999E-2</v>
      </c>
    </row>
    <row r="14" spans="2:25" s="16" customFormat="1" ht="38.25" customHeight="1" x14ac:dyDescent="0.25">
      <c r="B14" s="906"/>
      <c r="C14" s="108"/>
      <c r="D14" s="118">
        <v>138</v>
      </c>
      <c r="E14" s="110" t="s">
        <v>8</v>
      </c>
      <c r="F14" s="309" t="s">
        <v>61</v>
      </c>
      <c r="G14" s="483">
        <v>250</v>
      </c>
      <c r="H14" s="86"/>
      <c r="I14" s="200">
        <v>7.75</v>
      </c>
      <c r="J14" s="13">
        <v>7.75</v>
      </c>
      <c r="K14" s="43">
        <v>13.75</v>
      </c>
      <c r="L14" s="111">
        <v>157.25</v>
      </c>
      <c r="M14" s="75">
        <v>0.1</v>
      </c>
      <c r="N14" s="75">
        <v>0.05</v>
      </c>
      <c r="O14" s="13">
        <v>13.37</v>
      </c>
      <c r="P14" s="13">
        <v>125.63</v>
      </c>
      <c r="Q14" s="23">
        <v>0</v>
      </c>
      <c r="R14" s="200">
        <v>40.549999999999997</v>
      </c>
      <c r="S14" s="13">
        <v>96.6</v>
      </c>
      <c r="T14" s="13">
        <v>34.15</v>
      </c>
      <c r="U14" s="13">
        <v>1.35</v>
      </c>
      <c r="V14" s="13">
        <v>327.25</v>
      </c>
      <c r="W14" s="13">
        <v>5.0000000000000001E-3</v>
      </c>
      <c r="X14" s="13">
        <v>0</v>
      </c>
      <c r="Y14" s="43">
        <v>2.3E-2</v>
      </c>
    </row>
    <row r="15" spans="2:25" s="16" customFormat="1" ht="38.25" customHeight="1" x14ac:dyDescent="0.25">
      <c r="B15" s="906"/>
      <c r="C15" s="130"/>
      <c r="D15" s="118">
        <v>89</v>
      </c>
      <c r="E15" s="109" t="s">
        <v>9</v>
      </c>
      <c r="F15" s="148" t="s">
        <v>80</v>
      </c>
      <c r="G15" s="190">
        <v>100</v>
      </c>
      <c r="H15" s="87"/>
      <c r="I15" s="305">
        <v>20.14</v>
      </c>
      <c r="J15" s="82">
        <v>18.940000000000001</v>
      </c>
      <c r="K15" s="84">
        <v>4.0999999999999996</v>
      </c>
      <c r="L15" s="350">
        <v>267.73</v>
      </c>
      <c r="M15" s="226">
        <v>0.06</v>
      </c>
      <c r="N15" s="20">
        <v>0.14000000000000001</v>
      </c>
      <c r="O15" s="20">
        <v>1.18</v>
      </c>
      <c r="P15" s="20">
        <v>0</v>
      </c>
      <c r="Q15" s="21">
        <v>0</v>
      </c>
      <c r="R15" s="226">
        <v>18.920000000000002</v>
      </c>
      <c r="S15" s="20">
        <v>196.35</v>
      </c>
      <c r="T15" s="20">
        <v>25.76</v>
      </c>
      <c r="U15" s="20">
        <v>2.9</v>
      </c>
      <c r="V15" s="20">
        <v>352.22</v>
      </c>
      <c r="W15" s="20">
        <v>7.7799999999999996E-3</v>
      </c>
      <c r="X15" s="20">
        <v>3.8999999999999999E-4</v>
      </c>
      <c r="Y15" s="46">
        <v>0.06</v>
      </c>
    </row>
    <row r="16" spans="2:25" s="16" customFormat="1" ht="38.25" customHeight="1" x14ac:dyDescent="0.25">
      <c r="B16" s="533"/>
      <c r="C16" s="109"/>
      <c r="D16" s="118">
        <v>54</v>
      </c>
      <c r="E16" s="137" t="s">
        <v>45</v>
      </c>
      <c r="F16" s="701" t="s">
        <v>38</v>
      </c>
      <c r="G16" s="109">
        <v>180</v>
      </c>
      <c r="H16" s="87"/>
      <c r="I16" s="226">
        <v>8.64</v>
      </c>
      <c r="J16" s="20">
        <v>6.12</v>
      </c>
      <c r="K16" s="46">
        <v>40.68</v>
      </c>
      <c r="L16" s="225">
        <v>252.36</v>
      </c>
      <c r="M16" s="226">
        <v>0.25</v>
      </c>
      <c r="N16" s="20">
        <v>0.09</v>
      </c>
      <c r="O16" s="20">
        <v>0</v>
      </c>
      <c r="P16" s="20">
        <v>0</v>
      </c>
      <c r="Q16" s="21">
        <v>0</v>
      </c>
      <c r="R16" s="226">
        <v>17.46</v>
      </c>
      <c r="S16" s="20">
        <v>250.65</v>
      </c>
      <c r="T16" s="20">
        <v>167.99</v>
      </c>
      <c r="U16" s="20">
        <v>5.61</v>
      </c>
      <c r="V16" s="20">
        <v>228.17</v>
      </c>
      <c r="W16" s="20">
        <v>2E-3</v>
      </c>
      <c r="X16" s="20">
        <v>4.0000000000000001E-3</v>
      </c>
      <c r="Y16" s="46">
        <v>1.6E-2</v>
      </c>
    </row>
    <row r="17" spans="2:25" s="16" customFormat="1" ht="38.25" customHeight="1" x14ac:dyDescent="0.25">
      <c r="B17" s="533"/>
      <c r="C17" s="109"/>
      <c r="D17" s="118">
        <v>107</v>
      </c>
      <c r="E17" s="137" t="s">
        <v>17</v>
      </c>
      <c r="F17" s="578" t="s">
        <v>112</v>
      </c>
      <c r="G17" s="190">
        <v>200</v>
      </c>
      <c r="H17" s="87"/>
      <c r="I17" s="226">
        <v>0.8</v>
      </c>
      <c r="J17" s="20">
        <v>0.2</v>
      </c>
      <c r="K17" s="46">
        <v>23.2</v>
      </c>
      <c r="L17" s="225">
        <v>94.4</v>
      </c>
      <c r="M17" s="226">
        <v>0.02</v>
      </c>
      <c r="N17" s="20"/>
      <c r="O17" s="20">
        <v>4</v>
      </c>
      <c r="P17" s="20">
        <v>0</v>
      </c>
      <c r="Q17" s="21"/>
      <c r="R17" s="226">
        <v>16</v>
      </c>
      <c r="S17" s="20">
        <v>18</v>
      </c>
      <c r="T17" s="20">
        <v>10</v>
      </c>
      <c r="U17" s="20">
        <v>0.4</v>
      </c>
      <c r="V17" s="20"/>
      <c r="W17" s="20"/>
      <c r="X17" s="20"/>
      <c r="Y17" s="46"/>
    </row>
    <row r="18" spans="2:25" s="16" customFormat="1" ht="38.25" customHeight="1" x14ac:dyDescent="0.25">
      <c r="B18" s="533"/>
      <c r="C18" s="109"/>
      <c r="D18" s="366">
        <v>119</v>
      </c>
      <c r="E18" s="87" t="s">
        <v>13</v>
      </c>
      <c r="F18" s="106" t="s">
        <v>50</v>
      </c>
      <c r="G18" s="109">
        <v>20</v>
      </c>
      <c r="H18" s="137"/>
      <c r="I18" s="226">
        <v>1.4</v>
      </c>
      <c r="J18" s="20">
        <v>0.14000000000000001</v>
      </c>
      <c r="K18" s="46">
        <v>8.8000000000000007</v>
      </c>
      <c r="L18" s="333">
        <v>48</v>
      </c>
      <c r="M18" s="226">
        <v>0.02</v>
      </c>
      <c r="N18" s="20">
        <v>6.0000000000000001E-3</v>
      </c>
      <c r="O18" s="20">
        <v>0</v>
      </c>
      <c r="P18" s="20">
        <v>0</v>
      </c>
      <c r="Q18" s="21">
        <v>0</v>
      </c>
      <c r="R18" s="226">
        <v>7.4</v>
      </c>
      <c r="S18" s="20">
        <v>43.6</v>
      </c>
      <c r="T18" s="20">
        <v>13</v>
      </c>
      <c r="U18" s="20">
        <v>0.56000000000000005</v>
      </c>
      <c r="V18" s="20">
        <v>18.600000000000001</v>
      </c>
      <c r="W18" s="20">
        <v>5.9999999999999995E-4</v>
      </c>
      <c r="X18" s="20">
        <v>1E-3</v>
      </c>
      <c r="Y18" s="46">
        <v>0</v>
      </c>
    </row>
    <row r="19" spans="2:25" s="16" customFormat="1" ht="38.25" customHeight="1" x14ac:dyDescent="0.25">
      <c r="B19" s="533"/>
      <c r="C19" s="109"/>
      <c r="D19" s="118">
        <v>120</v>
      </c>
      <c r="E19" s="137" t="s">
        <v>14</v>
      </c>
      <c r="F19" s="701" t="s">
        <v>43</v>
      </c>
      <c r="G19" s="109">
        <v>20</v>
      </c>
      <c r="H19" s="137"/>
      <c r="I19" s="226">
        <v>1.1399999999999999</v>
      </c>
      <c r="J19" s="20">
        <v>0.22</v>
      </c>
      <c r="K19" s="46">
        <v>7.44</v>
      </c>
      <c r="L19" s="333">
        <v>36.26</v>
      </c>
      <c r="M19" s="226">
        <v>0.02</v>
      </c>
      <c r="N19" s="20">
        <v>2.4E-2</v>
      </c>
      <c r="O19" s="20">
        <v>0.08</v>
      </c>
      <c r="P19" s="20">
        <v>0</v>
      </c>
      <c r="Q19" s="21">
        <v>0</v>
      </c>
      <c r="R19" s="226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38.25" customHeight="1" x14ac:dyDescent="0.25">
      <c r="B20" s="533"/>
      <c r="C20" s="130"/>
      <c r="D20" s="87"/>
      <c r="E20" s="109"/>
      <c r="F20" s="699" t="s">
        <v>20</v>
      </c>
      <c r="G20" s="220">
        <f>SUM(G13:G19)</f>
        <v>920</v>
      </c>
      <c r="H20" s="87"/>
      <c r="I20" s="226">
        <f t="shared" ref="I20:Y20" si="1">SUM(I13:I19)</f>
        <v>40.47</v>
      </c>
      <c r="J20" s="20">
        <f t="shared" si="1"/>
        <v>33.370000000000005</v>
      </c>
      <c r="K20" s="46">
        <f t="shared" si="1"/>
        <v>114.91999999999999</v>
      </c>
      <c r="L20" s="459">
        <f t="shared" si="1"/>
        <v>925</v>
      </c>
      <c r="M20" s="226">
        <f t="shared" si="1"/>
        <v>0.48000000000000004</v>
      </c>
      <c r="N20" s="20">
        <f t="shared" si="1"/>
        <v>0.34000000000000008</v>
      </c>
      <c r="O20" s="20">
        <f t="shared" si="1"/>
        <v>38.129999999999995</v>
      </c>
      <c r="P20" s="20">
        <f t="shared" si="1"/>
        <v>125.63</v>
      </c>
      <c r="Q20" s="21">
        <f t="shared" si="1"/>
        <v>0</v>
      </c>
      <c r="R20" s="226">
        <f t="shared" si="1"/>
        <v>131.13000000000002</v>
      </c>
      <c r="S20" s="20">
        <f t="shared" si="1"/>
        <v>645.70000000000005</v>
      </c>
      <c r="T20" s="20">
        <f t="shared" si="1"/>
        <v>272.59999999999997</v>
      </c>
      <c r="U20" s="20">
        <f t="shared" si="1"/>
        <v>14.580000000000002</v>
      </c>
      <c r="V20" s="20">
        <f t="shared" si="1"/>
        <v>1416.74</v>
      </c>
      <c r="W20" s="20">
        <f t="shared" si="1"/>
        <v>2.0379999999999995E-2</v>
      </c>
      <c r="X20" s="20">
        <f t="shared" si="1"/>
        <v>7.8900000000000012E-3</v>
      </c>
      <c r="Y20" s="46">
        <f t="shared" si="1"/>
        <v>0.126</v>
      </c>
    </row>
    <row r="21" spans="2:25" ht="28.5" customHeight="1" thickBot="1" x14ac:dyDescent="0.3">
      <c r="B21" s="534"/>
      <c r="C21" s="205"/>
      <c r="D21" s="174"/>
      <c r="E21" s="112"/>
      <c r="F21" s="956" t="s">
        <v>21</v>
      </c>
      <c r="G21" s="112"/>
      <c r="H21" s="174"/>
      <c r="I21" s="957"/>
      <c r="J21" s="958"/>
      <c r="K21" s="959"/>
      <c r="L21" s="960">
        <f>L20/27.2</f>
        <v>34.007352941176471</v>
      </c>
      <c r="M21" s="957"/>
      <c r="N21" s="958"/>
      <c r="O21" s="958"/>
      <c r="P21" s="958"/>
      <c r="Q21" s="961"/>
      <c r="R21" s="957"/>
      <c r="S21" s="958"/>
      <c r="T21" s="958"/>
      <c r="U21" s="958"/>
      <c r="V21" s="958"/>
      <c r="W21" s="958"/>
      <c r="X21" s="958"/>
      <c r="Y21" s="959"/>
    </row>
    <row r="22" spans="2:25" x14ac:dyDescent="0.25">
      <c r="B22" s="9"/>
      <c r="C22" s="635"/>
      <c r="D22" s="31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.75" x14ac:dyDescent="0.25">
      <c r="E23" s="11"/>
      <c r="F23" s="25"/>
      <c r="G23" s="26"/>
      <c r="H23" s="11"/>
      <c r="I23" s="11"/>
      <c r="J23" s="11"/>
      <c r="K23" s="11"/>
    </row>
    <row r="24" spans="2:25" ht="18.75" x14ac:dyDescent="0.25">
      <c r="C24" s="904"/>
      <c r="D24" s="191"/>
      <c r="E24" s="101"/>
      <c r="F24" s="101"/>
      <c r="G24" s="26"/>
      <c r="H24" s="11"/>
      <c r="I24" s="11"/>
      <c r="J24" s="11"/>
      <c r="K24" s="11"/>
    </row>
    <row r="25" spans="2:25" ht="15.75" x14ac:dyDescent="0.25">
      <c r="C25" s="904"/>
      <c r="D25" s="191"/>
      <c r="E25" s="101"/>
      <c r="F25" s="101"/>
    </row>
    <row r="26" spans="2:25" ht="18.75" x14ac:dyDescent="0.25">
      <c r="C26" s="905"/>
      <c r="D26" s="227"/>
      <c r="E26" s="228"/>
      <c r="F26" s="229"/>
      <c r="G26" s="26"/>
      <c r="H26" s="11"/>
      <c r="I26" s="11"/>
      <c r="J26" s="11"/>
      <c r="K26" s="11"/>
    </row>
    <row r="27" spans="2:25" x14ac:dyDescent="0.25">
      <c r="C27" s="905"/>
      <c r="D27" s="227"/>
      <c r="E27" s="228"/>
      <c r="F27" s="228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3"/>
  <sheetViews>
    <sheetView zoomScale="60" zoomScaleNormal="60" workbookViewId="0">
      <selection activeCell="I12" sqref="I12"/>
    </sheetView>
  </sheetViews>
  <sheetFormatPr defaultRowHeight="15" x14ac:dyDescent="0.25"/>
  <cols>
    <col min="2" max="2" width="16.85546875" customWidth="1"/>
    <col min="3" max="3" width="16.85546875" style="639" customWidth="1"/>
    <col min="4" max="4" width="19.7109375" style="5" customWidth="1"/>
    <col min="5" max="5" width="24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7.140625" customWidth="1"/>
    <col min="12" max="12" width="20.7109375" customWidth="1"/>
    <col min="13" max="13" width="11.28515625" customWidth="1"/>
    <col min="23" max="23" width="13.42578125" customWidth="1"/>
    <col min="24" max="24" width="11.5703125" customWidth="1"/>
  </cols>
  <sheetData>
    <row r="2" spans="2:25" ht="23.25" x14ac:dyDescent="0.35">
      <c r="B2" s="520" t="s">
        <v>1</v>
      </c>
      <c r="D2" s="521"/>
      <c r="E2" s="520" t="s">
        <v>3</v>
      </c>
      <c r="F2" s="520"/>
      <c r="G2" s="522" t="s">
        <v>2</v>
      </c>
      <c r="H2" s="521">
        <v>5</v>
      </c>
      <c r="I2" s="6"/>
      <c r="L2" s="8"/>
      <c r="M2" s="7"/>
      <c r="N2" s="1"/>
      <c r="O2" s="2"/>
    </row>
    <row r="3" spans="2:25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39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17" t="s">
        <v>23</v>
      </c>
      <c r="N4" s="918"/>
      <c r="O4" s="919"/>
      <c r="P4" s="919"/>
      <c r="Q4" s="920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28.5" customHeight="1" thickBot="1" x14ac:dyDescent="0.3">
      <c r="B5" s="925"/>
      <c r="C5" s="940"/>
      <c r="D5" s="925"/>
      <c r="E5" s="925"/>
      <c r="F5" s="941"/>
      <c r="G5" s="941"/>
      <c r="H5" s="941"/>
      <c r="I5" s="452" t="s">
        <v>26</v>
      </c>
      <c r="J5" s="615" t="s">
        <v>27</v>
      </c>
      <c r="K5" s="452" t="s">
        <v>28</v>
      </c>
      <c r="L5" s="938"/>
      <c r="M5" s="415" t="s">
        <v>29</v>
      </c>
      <c r="N5" s="415" t="s">
        <v>98</v>
      </c>
      <c r="O5" s="415" t="s">
        <v>30</v>
      </c>
      <c r="P5" s="416" t="s">
        <v>99</v>
      </c>
      <c r="Q5" s="415" t="s">
        <v>100</v>
      </c>
      <c r="R5" s="415" t="s">
        <v>31</v>
      </c>
      <c r="S5" s="415" t="s">
        <v>32</v>
      </c>
      <c r="T5" s="415" t="s">
        <v>33</v>
      </c>
      <c r="U5" s="415" t="s">
        <v>34</v>
      </c>
      <c r="V5" s="415" t="s">
        <v>101</v>
      </c>
      <c r="W5" s="415" t="s">
        <v>102</v>
      </c>
      <c r="X5" s="415" t="s">
        <v>103</v>
      </c>
      <c r="Y5" s="615" t="s">
        <v>104</v>
      </c>
    </row>
    <row r="6" spans="2:25" s="16" customFormat="1" ht="39" customHeight="1" x14ac:dyDescent="0.25">
      <c r="B6" s="583" t="s">
        <v>5</v>
      </c>
      <c r="C6" s="123"/>
      <c r="D6" s="123" t="s">
        <v>168</v>
      </c>
      <c r="E6" s="123" t="s">
        <v>17</v>
      </c>
      <c r="F6" s="146" t="s">
        <v>169</v>
      </c>
      <c r="G6" s="123">
        <v>100</v>
      </c>
      <c r="H6" s="569"/>
      <c r="I6" s="278">
        <v>0</v>
      </c>
      <c r="J6" s="49">
        <v>0</v>
      </c>
      <c r="K6" s="50">
        <v>37.5</v>
      </c>
      <c r="L6" s="771">
        <v>150</v>
      </c>
      <c r="M6" s="278"/>
      <c r="N6" s="49"/>
      <c r="O6" s="49"/>
      <c r="P6" s="49"/>
      <c r="Q6" s="310"/>
      <c r="R6" s="278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25">
      <c r="B7" s="463"/>
      <c r="C7" s="108"/>
      <c r="D7" s="87">
        <v>78</v>
      </c>
      <c r="E7" s="137" t="s">
        <v>9</v>
      </c>
      <c r="F7" s="618" t="s">
        <v>87</v>
      </c>
      <c r="G7" s="332">
        <v>100</v>
      </c>
      <c r="H7" s="137"/>
      <c r="I7" s="199">
        <v>16.5</v>
      </c>
      <c r="J7" s="15">
        <v>14.8</v>
      </c>
      <c r="K7" s="18">
        <v>6.6</v>
      </c>
      <c r="L7" s="238">
        <v>225.2</v>
      </c>
      <c r="M7" s="199">
        <v>7.0000000000000007E-2</v>
      </c>
      <c r="N7" s="15">
        <v>0.12</v>
      </c>
      <c r="O7" s="15">
        <v>4.26</v>
      </c>
      <c r="P7" s="15">
        <v>21.67</v>
      </c>
      <c r="Q7" s="18">
        <v>0</v>
      </c>
      <c r="R7" s="199">
        <v>22.87</v>
      </c>
      <c r="S7" s="15">
        <v>82.66</v>
      </c>
      <c r="T7" s="15">
        <v>25.54</v>
      </c>
      <c r="U7" s="15">
        <v>1.06</v>
      </c>
      <c r="V7" s="15">
        <v>226.67</v>
      </c>
      <c r="W7" s="15">
        <v>4.0000000000000001E-3</v>
      </c>
      <c r="X7" s="15">
        <v>1E-3</v>
      </c>
      <c r="Y7" s="41">
        <v>0.1</v>
      </c>
    </row>
    <row r="8" spans="2:25" s="16" customFormat="1" ht="39" customHeight="1" x14ac:dyDescent="0.25">
      <c r="B8" s="463"/>
      <c r="C8" s="108"/>
      <c r="D8" s="87">
        <v>65</v>
      </c>
      <c r="E8" s="136" t="s">
        <v>58</v>
      </c>
      <c r="F8" s="619" t="s">
        <v>49</v>
      </c>
      <c r="G8" s="136">
        <v>180</v>
      </c>
      <c r="H8" s="136"/>
      <c r="I8" s="200">
        <v>7.74</v>
      </c>
      <c r="J8" s="13">
        <v>4.8600000000000003</v>
      </c>
      <c r="K8" s="23">
        <v>48.24</v>
      </c>
      <c r="L8" s="237">
        <v>268.38</v>
      </c>
      <c r="M8" s="200">
        <v>0.09</v>
      </c>
      <c r="N8" s="13">
        <v>0.2</v>
      </c>
      <c r="O8" s="13">
        <v>0</v>
      </c>
      <c r="P8" s="13">
        <v>36</v>
      </c>
      <c r="Q8" s="23">
        <v>0.13</v>
      </c>
      <c r="R8" s="200">
        <v>15.66</v>
      </c>
      <c r="S8" s="13">
        <v>70</v>
      </c>
      <c r="T8" s="13">
        <v>27.03</v>
      </c>
      <c r="U8" s="13">
        <v>1.49</v>
      </c>
      <c r="V8" s="13">
        <v>1.28</v>
      </c>
      <c r="W8" s="13">
        <v>0</v>
      </c>
      <c r="X8" s="13">
        <v>0</v>
      </c>
      <c r="Y8" s="43">
        <v>0</v>
      </c>
    </row>
    <row r="9" spans="2:25" s="16" customFormat="1" ht="39" customHeight="1" x14ac:dyDescent="0.25">
      <c r="B9" s="532"/>
      <c r="C9" s="108"/>
      <c r="D9" s="87">
        <v>160</v>
      </c>
      <c r="E9" s="136" t="s">
        <v>57</v>
      </c>
      <c r="F9" s="494" t="s">
        <v>91</v>
      </c>
      <c r="G9" s="584">
        <v>200</v>
      </c>
      <c r="H9" s="136"/>
      <c r="I9" s="199">
        <v>0.4</v>
      </c>
      <c r="J9" s="15">
        <v>0.6</v>
      </c>
      <c r="K9" s="18">
        <v>17.8</v>
      </c>
      <c r="L9" s="238">
        <v>78.599999999999994</v>
      </c>
      <c r="M9" s="199">
        <v>0</v>
      </c>
      <c r="N9" s="15">
        <v>0</v>
      </c>
      <c r="O9" s="15">
        <v>48</v>
      </c>
      <c r="P9" s="15">
        <v>0</v>
      </c>
      <c r="Q9" s="18">
        <v>0</v>
      </c>
      <c r="R9" s="199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41">
        <v>0</v>
      </c>
    </row>
    <row r="10" spans="2:25" s="16" customFormat="1" ht="39" customHeight="1" x14ac:dyDescent="0.25">
      <c r="B10" s="532"/>
      <c r="C10" s="108"/>
      <c r="D10" s="304">
        <v>119</v>
      </c>
      <c r="E10" s="138" t="s">
        <v>13</v>
      </c>
      <c r="F10" s="577" t="s">
        <v>50</v>
      </c>
      <c r="G10" s="165">
        <v>20</v>
      </c>
      <c r="H10" s="138"/>
      <c r="I10" s="199">
        <v>1.4</v>
      </c>
      <c r="J10" s="15">
        <v>0.14000000000000001</v>
      </c>
      <c r="K10" s="18">
        <v>8.8000000000000007</v>
      </c>
      <c r="L10" s="238">
        <v>48</v>
      </c>
      <c r="M10" s="199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199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41">
        <v>0</v>
      </c>
    </row>
    <row r="11" spans="2:25" s="16" customFormat="1" ht="39" customHeight="1" x14ac:dyDescent="0.25">
      <c r="B11" s="532"/>
      <c r="C11" s="108"/>
      <c r="D11" s="87">
        <v>120</v>
      </c>
      <c r="E11" s="138" t="s">
        <v>14</v>
      </c>
      <c r="F11" s="577" t="s">
        <v>43</v>
      </c>
      <c r="G11" s="138">
        <v>20</v>
      </c>
      <c r="H11" s="138"/>
      <c r="I11" s="199">
        <v>1.1399999999999999</v>
      </c>
      <c r="J11" s="15">
        <v>0.22</v>
      </c>
      <c r="K11" s="18">
        <v>7.44</v>
      </c>
      <c r="L11" s="234">
        <v>36.26</v>
      </c>
      <c r="M11" s="226">
        <v>0.02</v>
      </c>
      <c r="N11" s="20">
        <v>2.4E-2</v>
      </c>
      <c r="O11" s="20">
        <v>0.08</v>
      </c>
      <c r="P11" s="20">
        <v>0</v>
      </c>
      <c r="Q11" s="21">
        <v>0</v>
      </c>
      <c r="R11" s="22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25">
      <c r="B12" s="532"/>
      <c r="C12" s="109"/>
      <c r="D12" s="87"/>
      <c r="E12" s="137"/>
      <c r="F12" s="772" t="s">
        <v>20</v>
      </c>
      <c r="G12" s="223">
        <f>G6+G7+G8+G9+G10+G11</f>
        <v>620</v>
      </c>
      <c r="H12" s="137"/>
      <c r="I12" s="226">
        <f t="shared" ref="I12:Y12" si="0">I6+I7+I8+I9+I10+I11</f>
        <v>27.18</v>
      </c>
      <c r="J12" s="20">
        <f t="shared" si="0"/>
        <v>20.62</v>
      </c>
      <c r="K12" s="21">
        <f t="shared" si="0"/>
        <v>126.38</v>
      </c>
      <c r="L12" s="354">
        <f t="shared" si="0"/>
        <v>806.43999999999994</v>
      </c>
      <c r="M12" s="226">
        <f t="shared" si="0"/>
        <v>0.19999999999999998</v>
      </c>
      <c r="N12" s="20">
        <f t="shared" si="0"/>
        <v>0.35000000000000003</v>
      </c>
      <c r="O12" s="20">
        <f t="shared" si="0"/>
        <v>52.339999999999996</v>
      </c>
      <c r="P12" s="20">
        <f t="shared" si="0"/>
        <v>57.67</v>
      </c>
      <c r="Q12" s="21">
        <f t="shared" si="0"/>
        <v>0.13</v>
      </c>
      <c r="R12" s="226">
        <f t="shared" si="0"/>
        <v>56.739999999999995</v>
      </c>
      <c r="S12" s="20">
        <f t="shared" si="0"/>
        <v>229.42999999999998</v>
      </c>
      <c r="T12" s="20">
        <f t="shared" si="0"/>
        <v>75.100000000000009</v>
      </c>
      <c r="U12" s="20">
        <f t="shared" si="0"/>
        <v>3.94</v>
      </c>
      <c r="V12" s="20">
        <f t="shared" si="0"/>
        <v>329.35</v>
      </c>
      <c r="W12" s="20">
        <f t="shared" si="0"/>
        <v>6.6E-3</v>
      </c>
      <c r="X12" s="20">
        <f t="shared" si="0"/>
        <v>4.0000000000000001E-3</v>
      </c>
      <c r="Y12" s="46">
        <f t="shared" si="0"/>
        <v>0.112</v>
      </c>
    </row>
    <row r="13" spans="2:25" s="16" customFormat="1" ht="39" customHeight="1" thickBot="1" x14ac:dyDescent="0.3">
      <c r="B13" s="532"/>
      <c r="C13" s="114"/>
      <c r="D13" s="174"/>
      <c r="E13" s="166"/>
      <c r="F13" s="773" t="s">
        <v>21</v>
      </c>
      <c r="G13" s="166"/>
      <c r="H13" s="166"/>
      <c r="I13" s="204"/>
      <c r="J13" s="121"/>
      <c r="K13" s="187"/>
      <c r="L13" s="236">
        <f>L12/27.2</f>
        <v>29.648529411764706</v>
      </c>
      <c r="M13" s="204"/>
      <c r="N13" s="121"/>
      <c r="O13" s="121"/>
      <c r="P13" s="121"/>
      <c r="Q13" s="187"/>
      <c r="R13" s="204"/>
      <c r="S13" s="121"/>
      <c r="T13" s="121"/>
      <c r="U13" s="121"/>
      <c r="V13" s="121"/>
      <c r="W13" s="121"/>
      <c r="X13" s="121"/>
      <c r="Y13" s="122"/>
    </row>
    <row r="14" spans="2:25" s="16" customFormat="1" ht="39" customHeight="1" x14ac:dyDescent="0.25">
      <c r="B14" s="530" t="s">
        <v>6</v>
      </c>
      <c r="C14" s="123"/>
      <c r="D14" s="311">
        <v>137</v>
      </c>
      <c r="E14" s="569" t="s">
        <v>19</v>
      </c>
      <c r="F14" s="739" t="s">
        <v>144</v>
      </c>
      <c r="G14" s="740">
        <v>100</v>
      </c>
      <c r="H14" s="123"/>
      <c r="I14" s="280">
        <v>0.8</v>
      </c>
      <c r="J14" s="49">
        <v>0.2</v>
      </c>
      <c r="K14" s="310">
        <v>7.5</v>
      </c>
      <c r="L14" s="508">
        <v>38</v>
      </c>
      <c r="M14" s="278">
        <v>0.06</v>
      </c>
      <c r="N14" s="280">
        <v>0.03</v>
      </c>
      <c r="O14" s="49">
        <v>38</v>
      </c>
      <c r="P14" s="49">
        <v>10</v>
      </c>
      <c r="Q14" s="50">
        <v>0</v>
      </c>
      <c r="R14" s="278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9" customHeight="1" x14ac:dyDescent="0.25">
      <c r="B15" s="532"/>
      <c r="C15" s="109"/>
      <c r="D15" s="118">
        <v>32</v>
      </c>
      <c r="E15" s="137" t="s">
        <v>8</v>
      </c>
      <c r="F15" s="712" t="s">
        <v>48</v>
      </c>
      <c r="G15" s="742">
        <v>250</v>
      </c>
      <c r="H15" s="87"/>
      <c r="I15" s="208">
        <v>7.35</v>
      </c>
      <c r="J15" s="78">
        <v>11.02</v>
      </c>
      <c r="K15" s="176">
        <v>12</v>
      </c>
      <c r="L15" s="304">
        <v>177.75</v>
      </c>
      <c r="M15" s="208">
        <v>0.05</v>
      </c>
      <c r="N15" s="78">
        <v>0.1</v>
      </c>
      <c r="O15" s="78">
        <v>2.8</v>
      </c>
      <c r="P15" s="78">
        <v>165.55</v>
      </c>
      <c r="Q15" s="176">
        <v>0.08</v>
      </c>
      <c r="R15" s="208">
        <v>41.1</v>
      </c>
      <c r="S15" s="78">
        <v>104.55</v>
      </c>
      <c r="T15" s="78">
        <v>28.42</v>
      </c>
      <c r="U15" s="78">
        <v>1.8</v>
      </c>
      <c r="V15" s="78">
        <v>401</v>
      </c>
      <c r="W15" s="78">
        <v>8.0000000000000002E-3</v>
      </c>
      <c r="X15" s="78">
        <v>0</v>
      </c>
      <c r="Y15" s="176">
        <v>4.4999999999999998E-2</v>
      </c>
    </row>
    <row r="16" spans="2:25" s="16" customFormat="1" ht="39" customHeight="1" x14ac:dyDescent="0.25">
      <c r="B16" s="533"/>
      <c r="C16" s="293"/>
      <c r="D16" s="118">
        <v>182</v>
      </c>
      <c r="E16" s="87" t="s">
        <v>9</v>
      </c>
      <c r="F16" s="127" t="s">
        <v>156</v>
      </c>
      <c r="G16" s="485">
        <v>100</v>
      </c>
      <c r="H16" s="109"/>
      <c r="I16" s="177">
        <v>20.68</v>
      </c>
      <c r="J16" s="78">
        <v>5.93</v>
      </c>
      <c r="K16" s="79">
        <v>3.21</v>
      </c>
      <c r="L16" s="178">
        <v>147.82</v>
      </c>
      <c r="M16" s="177">
        <v>0.11</v>
      </c>
      <c r="N16" s="177">
        <v>0.14000000000000001</v>
      </c>
      <c r="O16" s="78">
        <v>1.49</v>
      </c>
      <c r="P16" s="78">
        <v>40</v>
      </c>
      <c r="Q16" s="79">
        <v>0.35</v>
      </c>
      <c r="R16" s="208">
        <v>139.72</v>
      </c>
      <c r="S16" s="78">
        <v>272.8</v>
      </c>
      <c r="T16" s="78">
        <v>62.4</v>
      </c>
      <c r="U16" s="78">
        <v>1.07</v>
      </c>
      <c r="V16" s="78">
        <v>449.59</v>
      </c>
      <c r="W16" s="78">
        <v>0.154</v>
      </c>
      <c r="X16" s="78">
        <v>1.6E-2</v>
      </c>
      <c r="Y16" s="46">
        <v>0.72</v>
      </c>
    </row>
    <row r="17" spans="2:25" s="16" customFormat="1" ht="39" customHeight="1" x14ac:dyDescent="0.25">
      <c r="B17" s="533"/>
      <c r="C17" s="743"/>
      <c r="D17" s="118">
        <v>53</v>
      </c>
      <c r="E17" s="87" t="s">
        <v>58</v>
      </c>
      <c r="F17" s="106" t="s">
        <v>55</v>
      </c>
      <c r="G17" s="87">
        <v>180</v>
      </c>
      <c r="H17" s="109"/>
      <c r="I17" s="177">
        <v>3.96</v>
      </c>
      <c r="J17" s="78">
        <v>5.94</v>
      </c>
      <c r="K17" s="79">
        <v>38.700000000000003</v>
      </c>
      <c r="L17" s="178">
        <v>223.74</v>
      </c>
      <c r="M17" s="177">
        <v>0.03</v>
      </c>
      <c r="N17" s="177">
        <v>0.04</v>
      </c>
      <c r="O17" s="78">
        <v>0</v>
      </c>
      <c r="P17" s="78">
        <v>22.68</v>
      </c>
      <c r="Q17" s="79">
        <v>0.09</v>
      </c>
      <c r="R17" s="208">
        <v>5.94</v>
      </c>
      <c r="S17" s="78">
        <v>95.79</v>
      </c>
      <c r="T17" s="744">
        <v>31.82</v>
      </c>
      <c r="U17" s="78">
        <v>0.63</v>
      </c>
      <c r="V17" s="78">
        <v>0.62</v>
      </c>
      <c r="W17" s="78">
        <v>0</v>
      </c>
      <c r="X17" s="78">
        <v>8.9999999999999993E-3</v>
      </c>
      <c r="Y17" s="46">
        <v>3.2000000000000001E-2</v>
      </c>
    </row>
    <row r="18" spans="2:25" s="16" customFormat="1" ht="39" customHeight="1" x14ac:dyDescent="0.25">
      <c r="B18" s="533"/>
      <c r="C18" s="743"/>
      <c r="D18" s="178">
        <v>216</v>
      </c>
      <c r="E18" s="87" t="s">
        <v>17</v>
      </c>
      <c r="F18" s="578" t="s">
        <v>128</v>
      </c>
      <c r="G18" s="109">
        <v>200</v>
      </c>
      <c r="H18" s="306"/>
      <c r="I18" s="226">
        <v>0.26</v>
      </c>
      <c r="J18" s="20">
        <v>0</v>
      </c>
      <c r="K18" s="46">
        <v>15.46</v>
      </c>
      <c r="L18" s="160">
        <v>62</v>
      </c>
      <c r="M18" s="226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19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9" customHeight="1" x14ac:dyDescent="0.25">
      <c r="B19" s="533"/>
      <c r="C19" s="743"/>
      <c r="D19" s="366">
        <v>119</v>
      </c>
      <c r="E19" s="87" t="s">
        <v>13</v>
      </c>
      <c r="F19" s="106" t="s">
        <v>50</v>
      </c>
      <c r="G19" s="87">
        <v>45</v>
      </c>
      <c r="H19" s="109"/>
      <c r="I19" s="19">
        <v>3.19</v>
      </c>
      <c r="J19" s="20">
        <v>0.31</v>
      </c>
      <c r="K19" s="21">
        <v>19.89</v>
      </c>
      <c r="L19" s="160">
        <v>108</v>
      </c>
      <c r="M19" s="19">
        <v>0.05</v>
      </c>
      <c r="N19" s="19">
        <v>0.02</v>
      </c>
      <c r="O19" s="20">
        <v>0</v>
      </c>
      <c r="P19" s="20">
        <v>0</v>
      </c>
      <c r="Q19" s="21">
        <v>0</v>
      </c>
      <c r="R19" s="226">
        <v>16.649999999999999</v>
      </c>
      <c r="S19" s="20">
        <v>98.1</v>
      </c>
      <c r="T19" s="20">
        <v>29.25</v>
      </c>
      <c r="U19" s="20">
        <v>1.26</v>
      </c>
      <c r="V19" s="20">
        <v>41.85</v>
      </c>
      <c r="W19" s="20">
        <v>2E-3</v>
      </c>
      <c r="X19" s="20">
        <v>3.0000000000000001E-3</v>
      </c>
      <c r="Y19" s="78">
        <v>0</v>
      </c>
    </row>
    <row r="20" spans="2:25" s="16" customFormat="1" ht="39" customHeight="1" x14ac:dyDescent="0.25">
      <c r="B20" s="533"/>
      <c r="C20" s="743"/>
      <c r="D20" s="118">
        <v>120</v>
      </c>
      <c r="E20" s="87" t="s">
        <v>14</v>
      </c>
      <c r="F20" s="106" t="s">
        <v>43</v>
      </c>
      <c r="G20" s="87">
        <v>30</v>
      </c>
      <c r="H20" s="109"/>
      <c r="I20" s="19">
        <v>1.71</v>
      </c>
      <c r="J20" s="20">
        <v>0.33</v>
      </c>
      <c r="K20" s="21">
        <v>11.16</v>
      </c>
      <c r="L20" s="160">
        <v>54.39</v>
      </c>
      <c r="M20" s="19">
        <v>0.02</v>
      </c>
      <c r="N20" s="19">
        <v>0.03</v>
      </c>
      <c r="O20" s="20">
        <v>0.1</v>
      </c>
      <c r="P20" s="20">
        <v>0</v>
      </c>
      <c r="Q20" s="21">
        <v>0</v>
      </c>
      <c r="R20" s="226">
        <v>8.5</v>
      </c>
      <c r="S20" s="20">
        <v>30</v>
      </c>
      <c r="T20" s="20">
        <v>10.25</v>
      </c>
      <c r="U20" s="20">
        <v>0.56999999999999995</v>
      </c>
      <c r="V20" s="20">
        <v>91.87</v>
      </c>
      <c r="W20" s="20">
        <v>2.5000000000000001E-3</v>
      </c>
      <c r="X20" s="20">
        <v>2.5000000000000001E-3</v>
      </c>
      <c r="Y20" s="46">
        <v>0.02</v>
      </c>
    </row>
    <row r="21" spans="2:25" s="16" customFormat="1" ht="39" customHeight="1" x14ac:dyDescent="0.25">
      <c r="B21" s="533"/>
      <c r="C21" s="640"/>
      <c r="D21" s="487"/>
      <c r="E21" s="216"/>
      <c r="F21" s="125" t="s">
        <v>20</v>
      </c>
      <c r="G21" s="253">
        <f>SUM(G14:G20)</f>
        <v>905</v>
      </c>
      <c r="H21" s="108"/>
      <c r="I21" s="24">
        <f t="shared" ref="I21:Y21" si="1">SUM(I14:I20)</f>
        <v>37.949999999999996</v>
      </c>
      <c r="J21" s="14">
        <f t="shared" si="1"/>
        <v>23.729999999999997</v>
      </c>
      <c r="K21" s="100">
        <f t="shared" si="1"/>
        <v>107.92</v>
      </c>
      <c r="L21" s="251">
        <f>SUM(L14:L20)</f>
        <v>811.69999999999993</v>
      </c>
      <c r="M21" s="24">
        <f t="shared" si="1"/>
        <v>0.32</v>
      </c>
      <c r="N21" s="24">
        <f t="shared" si="1"/>
        <v>0.36</v>
      </c>
      <c r="O21" s="14">
        <f t="shared" si="1"/>
        <v>46.79</v>
      </c>
      <c r="P21" s="14">
        <f t="shared" si="1"/>
        <v>238.23000000000002</v>
      </c>
      <c r="Q21" s="100">
        <f t="shared" si="1"/>
        <v>0.52</v>
      </c>
      <c r="R21" s="168">
        <f t="shared" si="1"/>
        <v>247.31</v>
      </c>
      <c r="S21" s="14">
        <f t="shared" si="1"/>
        <v>618.24</v>
      </c>
      <c r="T21" s="14">
        <f t="shared" si="1"/>
        <v>173.14</v>
      </c>
      <c r="U21" s="14">
        <f t="shared" si="1"/>
        <v>5.4700000000000006</v>
      </c>
      <c r="V21" s="14">
        <f t="shared" si="1"/>
        <v>1140.29</v>
      </c>
      <c r="W21" s="14">
        <f t="shared" si="1"/>
        <v>0.1668</v>
      </c>
      <c r="X21" s="14">
        <f t="shared" si="1"/>
        <v>3.0599999999999995E-2</v>
      </c>
      <c r="Y21" s="41">
        <f t="shared" si="1"/>
        <v>0.96700000000000008</v>
      </c>
    </row>
    <row r="22" spans="2:25" s="16" customFormat="1" ht="39" customHeight="1" thickBot="1" x14ac:dyDescent="0.3">
      <c r="B22" s="534"/>
      <c r="C22" s="641"/>
      <c r="D22" s="488"/>
      <c r="E22" s="247"/>
      <c r="F22" s="126" t="s">
        <v>21</v>
      </c>
      <c r="G22" s="247"/>
      <c r="H22" s="259"/>
      <c r="I22" s="525"/>
      <c r="J22" s="526"/>
      <c r="K22" s="573"/>
      <c r="L22" s="252">
        <f>L21/27.2</f>
        <v>29.84191176470588</v>
      </c>
      <c r="M22" s="525"/>
      <c r="N22" s="525"/>
      <c r="O22" s="526"/>
      <c r="P22" s="526"/>
      <c r="Q22" s="573"/>
      <c r="R22" s="528"/>
      <c r="S22" s="526"/>
      <c r="T22" s="526"/>
      <c r="U22" s="526"/>
      <c r="V22" s="526"/>
      <c r="W22" s="526"/>
      <c r="X22" s="526"/>
      <c r="Y22" s="374"/>
    </row>
    <row r="23" spans="2:25" x14ac:dyDescent="0.25">
      <c r="B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ht="18.75" x14ac:dyDescent="0.25">
      <c r="E24" s="11"/>
      <c r="F24" s="25"/>
      <c r="G24" s="26"/>
      <c r="H24" s="11"/>
      <c r="I24" s="9"/>
      <c r="J24" s="11"/>
      <c r="K24" s="11"/>
    </row>
    <row r="25" spans="2:25" ht="15.75" x14ac:dyDescent="0.25">
      <c r="B25" s="552" t="s">
        <v>59</v>
      </c>
      <c r="C25" s="642"/>
      <c r="D25" s="554"/>
      <c r="E25" s="433"/>
    </row>
    <row r="26" spans="2:25" ht="15.75" x14ac:dyDescent="0.25">
      <c r="B26" s="555" t="s">
        <v>60</v>
      </c>
      <c r="C26" s="643"/>
      <c r="D26" s="557"/>
      <c r="E26" s="434"/>
    </row>
    <row r="33" spans="5:11" x14ac:dyDescent="0.2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J32"/>
  <sheetViews>
    <sheetView zoomScale="60" zoomScaleNormal="60" workbookViewId="0">
      <selection activeCell="D18" sqref="D18:Y18"/>
    </sheetView>
  </sheetViews>
  <sheetFormatPr defaultRowHeight="15" x14ac:dyDescent="0.25"/>
  <cols>
    <col min="2" max="2" width="16.85546875" customWidth="1"/>
    <col min="3" max="3" width="13.7109375" style="5" customWidth="1"/>
    <col min="4" max="4" width="20.285156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8.5703125" customWidth="1"/>
    <col min="12" max="12" width="20.7109375" customWidth="1"/>
    <col min="13" max="13" width="11.28515625" customWidth="1"/>
    <col min="24" max="24" width="18.42578125" customWidth="1"/>
  </cols>
  <sheetData>
    <row r="2" spans="2:36" ht="23.25" x14ac:dyDescent="0.35">
      <c r="B2" s="520" t="s">
        <v>1</v>
      </c>
      <c r="C2" s="520"/>
      <c r="D2" s="521"/>
      <c r="E2" s="520" t="s">
        <v>3</v>
      </c>
      <c r="F2" s="520"/>
      <c r="G2" s="522" t="s">
        <v>2</v>
      </c>
      <c r="H2" s="521">
        <v>6</v>
      </c>
      <c r="I2" s="6"/>
      <c r="L2" s="8"/>
      <c r="M2" s="7"/>
      <c r="N2" s="1"/>
      <c r="O2" s="2"/>
    </row>
    <row r="3" spans="2:36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36" s="16" customFormat="1" ht="21.75" customHeight="1" thickBot="1" x14ac:dyDescent="0.3">
      <c r="B4" s="924" t="s">
        <v>0</v>
      </c>
      <c r="C4" s="942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17" t="s">
        <v>23</v>
      </c>
      <c r="N4" s="918"/>
      <c r="O4" s="919"/>
      <c r="P4" s="919"/>
      <c r="Q4" s="920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36" s="16" customFormat="1" ht="28.5" customHeight="1" thickBot="1" x14ac:dyDescent="0.3">
      <c r="B5" s="925"/>
      <c r="C5" s="925"/>
      <c r="D5" s="925"/>
      <c r="E5" s="925"/>
      <c r="F5" s="925"/>
      <c r="G5" s="925"/>
      <c r="H5" s="925"/>
      <c r="I5" s="394" t="s">
        <v>26</v>
      </c>
      <c r="J5" s="393" t="s">
        <v>27</v>
      </c>
      <c r="K5" s="467" t="s">
        <v>28</v>
      </c>
      <c r="L5" s="928"/>
      <c r="M5" s="415" t="s">
        <v>29</v>
      </c>
      <c r="N5" s="415" t="s">
        <v>98</v>
      </c>
      <c r="O5" s="415" t="s">
        <v>30</v>
      </c>
      <c r="P5" s="416" t="s">
        <v>99</v>
      </c>
      <c r="Q5" s="415" t="s">
        <v>100</v>
      </c>
      <c r="R5" s="415" t="s">
        <v>31</v>
      </c>
      <c r="S5" s="415" t="s">
        <v>32</v>
      </c>
      <c r="T5" s="415" t="s">
        <v>33</v>
      </c>
      <c r="U5" s="415" t="s">
        <v>34</v>
      </c>
      <c r="V5" s="415" t="s">
        <v>101</v>
      </c>
      <c r="W5" s="415" t="s">
        <v>102</v>
      </c>
      <c r="X5" s="415" t="s">
        <v>103</v>
      </c>
      <c r="Y5" s="543" t="s">
        <v>104</v>
      </c>
    </row>
    <row r="6" spans="2:36" s="16" customFormat="1" ht="19.5" customHeight="1" x14ac:dyDescent="0.25">
      <c r="B6" s="530" t="s">
        <v>5</v>
      </c>
      <c r="C6" s="97"/>
      <c r="D6" s="246">
        <v>1</v>
      </c>
      <c r="E6" s="113" t="s">
        <v>19</v>
      </c>
      <c r="F6" s="334" t="s">
        <v>11</v>
      </c>
      <c r="G6" s="113">
        <v>15</v>
      </c>
      <c r="H6" s="246"/>
      <c r="I6" s="217">
        <v>3.66</v>
      </c>
      <c r="J6" s="39">
        <v>3.54</v>
      </c>
      <c r="K6" s="40">
        <v>0</v>
      </c>
      <c r="L6" s="254">
        <v>46.5</v>
      </c>
      <c r="M6" s="217">
        <v>0</v>
      </c>
      <c r="N6" s="39">
        <v>4.4999999999999998E-2</v>
      </c>
      <c r="O6" s="39">
        <v>0.24</v>
      </c>
      <c r="P6" s="39">
        <v>43.2</v>
      </c>
      <c r="Q6" s="42">
        <v>0.14000000000000001</v>
      </c>
      <c r="R6" s="217">
        <v>150</v>
      </c>
      <c r="S6" s="39">
        <v>81.599999999999994</v>
      </c>
      <c r="T6" s="39">
        <v>7.05</v>
      </c>
      <c r="U6" s="39">
        <v>0.09</v>
      </c>
      <c r="V6" s="39">
        <v>13.2</v>
      </c>
      <c r="W6" s="39">
        <v>0</v>
      </c>
      <c r="X6" s="39">
        <v>0</v>
      </c>
      <c r="Y6" s="40">
        <v>0</v>
      </c>
    </row>
    <row r="7" spans="2:36" s="16" customFormat="1" ht="26.25" customHeight="1" x14ac:dyDescent="0.25">
      <c r="B7" s="532"/>
      <c r="C7" s="98"/>
      <c r="D7" s="87">
        <v>123</v>
      </c>
      <c r="E7" s="109" t="s">
        <v>56</v>
      </c>
      <c r="F7" s="148" t="s">
        <v>106</v>
      </c>
      <c r="G7" s="483">
        <v>258</v>
      </c>
      <c r="H7" s="86"/>
      <c r="I7" s="257">
        <v>9.0299999999999994</v>
      </c>
      <c r="J7" s="27">
        <v>9.2799999999999994</v>
      </c>
      <c r="K7" s="45">
        <v>44.11</v>
      </c>
      <c r="L7" s="255">
        <v>295.39999999999998</v>
      </c>
      <c r="M7" s="257">
        <v>0.1</v>
      </c>
      <c r="N7" s="27">
        <v>0.28000000000000003</v>
      </c>
      <c r="O7" s="27">
        <v>1.1000000000000001</v>
      </c>
      <c r="P7" s="27">
        <v>103.2</v>
      </c>
      <c r="Q7" s="460">
        <v>0.18</v>
      </c>
      <c r="R7" s="257">
        <v>237.82</v>
      </c>
      <c r="S7" s="27">
        <v>210.32</v>
      </c>
      <c r="T7" s="27">
        <v>37.380000000000003</v>
      </c>
      <c r="U7" s="27">
        <v>1.23</v>
      </c>
      <c r="V7" s="27">
        <v>313.26</v>
      </c>
      <c r="W7" s="27">
        <v>1.7000000000000001E-2</v>
      </c>
      <c r="X7" s="27">
        <v>0.01</v>
      </c>
      <c r="Y7" s="45">
        <v>5.0999999999999997E-2</v>
      </c>
    </row>
    <row r="8" spans="2:36" s="36" customFormat="1" ht="26.25" customHeight="1" x14ac:dyDescent="0.25">
      <c r="B8" s="463"/>
      <c r="C8" s="98"/>
      <c r="D8" s="109">
        <v>114</v>
      </c>
      <c r="E8" s="87" t="s">
        <v>41</v>
      </c>
      <c r="F8" s="127" t="s">
        <v>47</v>
      </c>
      <c r="G8" s="485">
        <v>200</v>
      </c>
      <c r="H8" s="137"/>
      <c r="I8" s="226">
        <v>0.2</v>
      </c>
      <c r="J8" s="20">
        <v>0</v>
      </c>
      <c r="K8" s="46">
        <v>11</v>
      </c>
      <c r="L8" s="225">
        <v>44.8</v>
      </c>
      <c r="M8" s="226">
        <v>0</v>
      </c>
      <c r="N8" s="20">
        <v>0</v>
      </c>
      <c r="O8" s="20">
        <v>0.08</v>
      </c>
      <c r="P8" s="20">
        <v>0</v>
      </c>
      <c r="Q8" s="21">
        <v>0</v>
      </c>
      <c r="R8" s="226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36" s="36" customFormat="1" ht="26.25" customHeight="1" x14ac:dyDescent="0.25">
      <c r="B9" s="463"/>
      <c r="C9" s="98"/>
      <c r="D9" s="304">
        <v>121</v>
      </c>
      <c r="E9" s="109" t="s">
        <v>13</v>
      </c>
      <c r="F9" s="173" t="s">
        <v>46</v>
      </c>
      <c r="G9" s="109">
        <v>50</v>
      </c>
      <c r="H9" s="87"/>
      <c r="I9" s="226">
        <v>3.75</v>
      </c>
      <c r="J9" s="20">
        <v>1.45</v>
      </c>
      <c r="K9" s="46">
        <v>24.9</v>
      </c>
      <c r="L9" s="333">
        <v>131</v>
      </c>
      <c r="M9" s="226">
        <v>0.05</v>
      </c>
      <c r="N9" s="20">
        <v>0.01</v>
      </c>
      <c r="O9" s="20">
        <v>0</v>
      </c>
      <c r="P9" s="20">
        <v>0</v>
      </c>
      <c r="Q9" s="21">
        <v>0</v>
      </c>
      <c r="R9" s="226">
        <v>9.5</v>
      </c>
      <c r="S9" s="20">
        <v>32.5</v>
      </c>
      <c r="T9" s="20">
        <v>6.5</v>
      </c>
      <c r="U9" s="20">
        <v>0.6</v>
      </c>
      <c r="V9" s="20">
        <v>46</v>
      </c>
      <c r="W9" s="20">
        <v>0</v>
      </c>
      <c r="X9" s="20">
        <v>0</v>
      </c>
      <c r="Y9" s="46">
        <v>0</v>
      </c>
    </row>
    <row r="10" spans="2:36" s="36" customFormat="1" ht="26.25" customHeight="1" x14ac:dyDescent="0.25">
      <c r="B10" s="463"/>
      <c r="C10" s="98"/>
      <c r="D10" s="87">
        <v>120</v>
      </c>
      <c r="E10" s="109" t="s">
        <v>14</v>
      </c>
      <c r="F10" s="173" t="s">
        <v>12</v>
      </c>
      <c r="G10" s="109">
        <v>30</v>
      </c>
      <c r="H10" s="87"/>
      <c r="I10" s="226">
        <v>1.98</v>
      </c>
      <c r="J10" s="20">
        <v>0.87</v>
      </c>
      <c r="K10" s="46">
        <v>14.94</v>
      </c>
      <c r="L10" s="333">
        <v>78.599999999999994</v>
      </c>
      <c r="M10" s="226">
        <v>0.05</v>
      </c>
      <c r="N10" s="20">
        <v>0.02</v>
      </c>
      <c r="O10" s="20">
        <v>0</v>
      </c>
      <c r="P10" s="20">
        <v>0</v>
      </c>
      <c r="Q10" s="21">
        <v>0</v>
      </c>
      <c r="R10" s="226">
        <v>8.6999999999999993</v>
      </c>
      <c r="S10" s="20">
        <v>45</v>
      </c>
      <c r="T10" s="20">
        <v>14.1</v>
      </c>
      <c r="U10" s="20">
        <v>1.17</v>
      </c>
      <c r="V10" s="20">
        <v>70.5</v>
      </c>
      <c r="W10" s="20">
        <v>1E-3</v>
      </c>
      <c r="X10" s="20">
        <v>1E-3</v>
      </c>
      <c r="Y10" s="46">
        <v>0.01</v>
      </c>
    </row>
    <row r="11" spans="2:36" s="36" customFormat="1" ht="23.25" customHeight="1" x14ac:dyDescent="0.25">
      <c r="B11" s="463"/>
      <c r="C11" s="98"/>
      <c r="D11" s="87"/>
      <c r="E11" s="109"/>
      <c r="F11" s="149" t="s">
        <v>20</v>
      </c>
      <c r="G11" s="220">
        <f>G6+G7+G8+G9+G10</f>
        <v>553</v>
      </c>
      <c r="H11" s="223"/>
      <c r="I11" s="327">
        <f t="shared" ref="I11:Y11" si="0">I6+I7+I8+I9+I10</f>
        <v>18.62</v>
      </c>
      <c r="J11" s="77">
        <f t="shared" si="0"/>
        <v>15.139999999999999</v>
      </c>
      <c r="K11" s="221">
        <f t="shared" si="0"/>
        <v>94.949999999999989</v>
      </c>
      <c r="L11" s="358">
        <f>L6+L7+L8+L9+L10</f>
        <v>596.30000000000007</v>
      </c>
      <c r="M11" s="327">
        <f t="shared" si="0"/>
        <v>0.2</v>
      </c>
      <c r="N11" s="77">
        <f t="shared" si="0"/>
        <v>0.35500000000000004</v>
      </c>
      <c r="O11" s="77">
        <f t="shared" si="0"/>
        <v>1.4200000000000002</v>
      </c>
      <c r="P11" s="77">
        <f t="shared" si="0"/>
        <v>146.4</v>
      </c>
      <c r="Q11" s="222">
        <f t="shared" si="0"/>
        <v>0.32</v>
      </c>
      <c r="R11" s="327">
        <f t="shared" si="0"/>
        <v>419.58</v>
      </c>
      <c r="S11" s="77">
        <f t="shared" si="0"/>
        <v>377.08</v>
      </c>
      <c r="T11" s="77">
        <f t="shared" si="0"/>
        <v>69.11</v>
      </c>
      <c r="U11" s="77">
        <f t="shared" si="0"/>
        <v>3.89</v>
      </c>
      <c r="V11" s="77">
        <f t="shared" si="0"/>
        <v>443.64</v>
      </c>
      <c r="W11" s="77">
        <f t="shared" si="0"/>
        <v>1.8000000000000002E-2</v>
      </c>
      <c r="X11" s="77">
        <f t="shared" si="0"/>
        <v>1.0999999999999999E-2</v>
      </c>
      <c r="Y11" s="221">
        <f t="shared" si="0"/>
        <v>6.0999999999999999E-2</v>
      </c>
    </row>
    <row r="12" spans="2:36" s="36" customFormat="1" ht="23.25" customHeight="1" x14ac:dyDescent="0.25">
      <c r="B12" s="463"/>
      <c r="C12" s="98"/>
      <c r="D12" s="87"/>
      <c r="E12" s="109"/>
      <c r="F12" s="149" t="s">
        <v>21</v>
      </c>
      <c r="G12" s="109"/>
      <c r="H12" s="87"/>
      <c r="I12" s="226"/>
      <c r="J12" s="20"/>
      <c r="K12" s="46"/>
      <c r="L12" s="660">
        <f>L11/27.2</f>
        <v>21.922794117647062</v>
      </c>
      <c r="M12" s="226"/>
      <c r="N12" s="20"/>
      <c r="O12" s="20"/>
      <c r="P12" s="20"/>
      <c r="Q12" s="21"/>
      <c r="R12" s="226"/>
      <c r="S12" s="20"/>
      <c r="T12" s="20"/>
      <c r="U12" s="20"/>
      <c r="V12" s="20"/>
      <c r="W12" s="20"/>
      <c r="X12" s="20"/>
      <c r="Y12" s="46"/>
    </row>
    <row r="13" spans="2:36" s="36" customFormat="1" ht="28.5" customHeight="1" thickBot="1" x14ac:dyDescent="0.3">
      <c r="B13" s="463"/>
      <c r="C13" s="98"/>
      <c r="D13" s="87"/>
      <c r="E13" s="109"/>
      <c r="F13" s="149"/>
      <c r="G13" s="109"/>
      <c r="H13" s="87"/>
      <c r="I13" s="204"/>
      <c r="J13" s="121"/>
      <c r="K13" s="122"/>
      <c r="L13" s="459"/>
      <c r="M13" s="204"/>
      <c r="N13" s="121"/>
      <c r="O13" s="121"/>
      <c r="P13" s="121"/>
      <c r="Q13" s="187"/>
      <c r="R13" s="204"/>
      <c r="S13" s="121"/>
      <c r="T13" s="121"/>
      <c r="U13" s="121"/>
      <c r="V13" s="121"/>
      <c r="W13" s="121"/>
      <c r="X13" s="121"/>
      <c r="Y13" s="122"/>
    </row>
    <row r="14" spans="2:36" s="16" customFormat="1" ht="33.75" customHeight="1" x14ac:dyDescent="0.25">
      <c r="B14" s="583" t="s">
        <v>6</v>
      </c>
      <c r="C14" s="123"/>
      <c r="D14" s="311">
        <v>137</v>
      </c>
      <c r="E14" s="569" t="s">
        <v>19</v>
      </c>
      <c r="F14" s="745" t="s">
        <v>144</v>
      </c>
      <c r="G14" s="746">
        <v>100</v>
      </c>
      <c r="H14" s="123"/>
      <c r="I14" s="280">
        <v>0.8</v>
      </c>
      <c r="J14" s="49">
        <v>0.2</v>
      </c>
      <c r="K14" s="310">
        <v>7.5</v>
      </c>
      <c r="L14" s="508">
        <v>38</v>
      </c>
      <c r="M14" s="278">
        <v>0.06</v>
      </c>
      <c r="N14" s="280">
        <v>0.03</v>
      </c>
      <c r="O14" s="49">
        <v>38</v>
      </c>
      <c r="P14" s="49">
        <v>10</v>
      </c>
      <c r="Q14" s="50">
        <v>0</v>
      </c>
      <c r="R14" s="278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2:36" s="16" customFormat="1" ht="33.75" customHeight="1" x14ac:dyDescent="0.25">
      <c r="B15" s="463"/>
      <c r="C15" s="98"/>
      <c r="D15" s="87">
        <v>237</v>
      </c>
      <c r="E15" s="109" t="s">
        <v>8</v>
      </c>
      <c r="F15" s="148" t="s">
        <v>140</v>
      </c>
      <c r="G15" s="190">
        <v>250</v>
      </c>
      <c r="H15" s="87"/>
      <c r="I15" s="208">
        <v>2.12</v>
      </c>
      <c r="J15" s="78">
        <v>3.47</v>
      </c>
      <c r="K15" s="176">
        <v>8.9700000000000006</v>
      </c>
      <c r="L15" s="178">
        <v>76.8</v>
      </c>
      <c r="M15" s="177">
        <v>0.05</v>
      </c>
      <c r="N15" s="177">
        <v>0.05</v>
      </c>
      <c r="O15" s="78">
        <v>12.61</v>
      </c>
      <c r="P15" s="78">
        <v>130</v>
      </c>
      <c r="Q15" s="176">
        <v>0.03</v>
      </c>
      <c r="R15" s="177">
        <v>43.3</v>
      </c>
      <c r="S15" s="78">
        <v>48.09</v>
      </c>
      <c r="T15" s="744">
        <v>20.54</v>
      </c>
      <c r="U15" s="78">
        <v>0.77</v>
      </c>
      <c r="V15" s="78">
        <v>336.1</v>
      </c>
      <c r="W15" s="78">
        <v>4.6100000000000004E-3</v>
      </c>
      <c r="X15" s="78">
        <v>4.6000000000000001E-4</v>
      </c>
      <c r="Y15" s="46">
        <v>0.02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2:36" s="16" customFormat="1" ht="33.75" customHeight="1" x14ac:dyDescent="0.25">
      <c r="B16" s="562"/>
      <c r="C16" s="98"/>
      <c r="D16" s="109">
        <v>89</v>
      </c>
      <c r="E16" s="109" t="s">
        <v>9</v>
      </c>
      <c r="F16" s="148" t="s">
        <v>80</v>
      </c>
      <c r="G16" s="190">
        <v>100</v>
      </c>
      <c r="H16" s="87"/>
      <c r="I16" s="305">
        <v>20.14</v>
      </c>
      <c r="J16" s="82">
        <v>18.940000000000001</v>
      </c>
      <c r="K16" s="84">
        <v>4.0999999999999996</v>
      </c>
      <c r="L16" s="350">
        <v>267.73</v>
      </c>
      <c r="M16" s="226">
        <v>0.06</v>
      </c>
      <c r="N16" s="19">
        <v>0.14000000000000001</v>
      </c>
      <c r="O16" s="20">
        <v>1.18</v>
      </c>
      <c r="P16" s="20">
        <v>0</v>
      </c>
      <c r="Q16" s="46">
        <v>0</v>
      </c>
      <c r="R16" s="226">
        <v>18.920000000000002</v>
      </c>
      <c r="S16" s="20">
        <v>196.35</v>
      </c>
      <c r="T16" s="20">
        <v>25.76</v>
      </c>
      <c r="U16" s="20">
        <v>2.9</v>
      </c>
      <c r="V16" s="20">
        <v>352.22</v>
      </c>
      <c r="W16" s="20">
        <v>7.7799999999999996E-3</v>
      </c>
      <c r="X16" s="20">
        <v>3.8999999999999999E-4</v>
      </c>
      <c r="Y16" s="46">
        <v>0.06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2:36" s="16" customFormat="1" ht="33.75" customHeight="1" x14ac:dyDescent="0.25">
      <c r="B17" s="562"/>
      <c r="C17" s="98"/>
      <c r="D17" s="109">
        <v>209</v>
      </c>
      <c r="E17" s="87" t="s">
        <v>58</v>
      </c>
      <c r="F17" s="701" t="s">
        <v>157</v>
      </c>
      <c r="G17" s="109">
        <v>180</v>
      </c>
      <c r="H17" s="109"/>
      <c r="I17" s="177">
        <v>6.93</v>
      </c>
      <c r="J17" s="78">
        <v>6.05</v>
      </c>
      <c r="K17" s="79">
        <v>41.11</v>
      </c>
      <c r="L17" s="178">
        <v>232.8</v>
      </c>
      <c r="M17" s="177">
        <v>0.09</v>
      </c>
      <c r="N17" s="177">
        <v>0.06</v>
      </c>
      <c r="O17" s="78">
        <v>0</v>
      </c>
      <c r="P17" s="78">
        <v>20</v>
      </c>
      <c r="Q17" s="79">
        <v>0.11</v>
      </c>
      <c r="R17" s="208">
        <v>21.62</v>
      </c>
      <c r="S17" s="78">
        <v>157.54</v>
      </c>
      <c r="T17" s="78">
        <v>84.84</v>
      </c>
      <c r="U17" s="78">
        <v>1.32</v>
      </c>
      <c r="V17" s="78">
        <v>204.27</v>
      </c>
      <c r="W17" s="78">
        <v>2.0000000000000002E-5</v>
      </c>
      <c r="X17" s="78">
        <v>1E-3</v>
      </c>
      <c r="Y17" s="46">
        <v>0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2:36" s="16" customFormat="1" ht="43.5" customHeight="1" x14ac:dyDescent="0.25">
      <c r="B18" s="562"/>
      <c r="C18" s="98"/>
      <c r="D18" s="178">
        <v>216</v>
      </c>
      <c r="E18" s="87" t="s">
        <v>17</v>
      </c>
      <c r="F18" s="578" t="s">
        <v>128</v>
      </c>
      <c r="G18" s="109">
        <v>200</v>
      </c>
      <c r="H18" s="306"/>
      <c r="I18" s="226">
        <v>0.26</v>
      </c>
      <c r="J18" s="20">
        <v>0</v>
      </c>
      <c r="K18" s="46">
        <v>15.46</v>
      </c>
      <c r="L18" s="160">
        <v>62</v>
      </c>
      <c r="M18" s="226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19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2:36" s="16" customFormat="1" ht="33.75" customHeight="1" x14ac:dyDescent="0.25">
      <c r="B19" s="562"/>
      <c r="C19" s="98"/>
      <c r="D19" s="304">
        <v>119</v>
      </c>
      <c r="E19" s="109" t="s">
        <v>13</v>
      </c>
      <c r="F19" s="173" t="s">
        <v>50</v>
      </c>
      <c r="G19" s="109">
        <v>45</v>
      </c>
      <c r="H19" s="109"/>
      <c r="I19" s="19">
        <v>3.19</v>
      </c>
      <c r="J19" s="20">
        <v>0.31</v>
      </c>
      <c r="K19" s="21">
        <v>19.89</v>
      </c>
      <c r="L19" s="160">
        <v>108</v>
      </c>
      <c r="M19" s="19">
        <v>0.05</v>
      </c>
      <c r="N19" s="19">
        <v>0.02</v>
      </c>
      <c r="O19" s="20">
        <v>0</v>
      </c>
      <c r="P19" s="20">
        <v>0</v>
      </c>
      <c r="Q19" s="21">
        <v>0</v>
      </c>
      <c r="R19" s="226">
        <v>16.649999999999999</v>
      </c>
      <c r="S19" s="20">
        <v>98.1</v>
      </c>
      <c r="T19" s="20">
        <v>29.25</v>
      </c>
      <c r="U19" s="20">
        <v>1.26</v>
      </c>
      <c r="V19" s="20">
        <v>41.85</v>
      </c>
      <c r="W19" s="20">
        <v>2E-3</v>
      </c>
      <c r="X19" s="20">
        <v>3.0000000000000001E-3</v>
      </c>
      <c r="Y19" s="176">
        <v>0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2:36" s="16" customFormat="1" ht="33.75" customHeight="1" x14ac:dyDescent="0.25">
      <c r="B20" s="562"/>
      <c r="C20" s="98"/>
      <c r="D20" s="87">
        <v>120</v>
      </c>
      <c r="E20" s="109" t="s">
        <v>14</v>
      </c>
      <c r="F20" s="173" t="s">
        <v>43</v>
      </c>
      <c r="G20" s="109">
        <v>30</v>
      </c>
      <c r="H20" s="109"/>
      <c r="I20" s="19">
        <v>1.71</v>
      </c>
      <c r="J20" s="20">
        <v>0.33</v>
      </c>
      <c r="K20" s="21">
        <v>11.16</v>
      </c>
      <c r="L20" s="160">
        <v>54.39</v>
      </c>
      <c r="M20" s="19">
        <v>0.02</v>
      </c>
      <c r="N20" s="19">
        <v>0.03</v>
      </c>
      <c r="O20" s="20">
        <v>0.1</v>
      </c>
      <c r="P20" s="20">
        <v>0</v>
      </c>
      <c r="Q20" s="21">
        <v>0</v>
      </c>
      <c r="R20" s="226">
        <v>8.5</v>
      </c>
      <c r="S20" s="20">
        <v>30</v>
      </c>
      <c r="T20" s="20">
        <v>10.25</v>
      </c>
      <c r="U20" s="20">
        <v>0.56999999999999995</v>
      </c>
      <c r="V20" s="20">
        <v>91.87</v>
      </c>
      <c r="W20" s="20">
        <v>2.5000000000000001E-3</v>
      </c>
      <c r="X20" s="20">
        <v>2.5000000000000001E-3</v>
      </c>
      <c r="Y20" s="46">
        <v>0.02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2:36" s="16" customFormat="1" ht="33.75" customHeight="1" x14ac:dyDescent="0.25">
      <c r="B21" s="562"/>
      <c r="C21" s="98"/>
      <c r="D21" s="306"/>
      <c r="E21" s="293"/>
      <c r="F21" s="149" t="s">
        <v>20</v>
      </c>
      <c r="G21" s="220">
        <f>G15+G16+G17+G18+G19+G20+100</f>
        <v>905</v>
      </c>
      <c r="H21" s="87"/>
      <c r="I21" s="170">
        <f>SUM(I14:I20)</f>
        <v>35.150000000000006</v>
      </c>
      <c r="J21" s="34">
        <f>SUM(J14:J20)</f>
        <v>29.3</v>
      </c>
      <c r="K21" s="67">
        <f t="shared" ref="K21" si="1">SUM(K14:K20)</f>
        <v>108.19</v>
      </c>
      <c r="L21" s="358">
        <f>SUM(L14:L20)</f>
        <v>839.72</v>
      </c>
      <c r="M21" s="170">
        <f t="shared" ref="M21:Y21" si="2">SUM(M13:M20)</f>
        <v>0.33</v>
      </c>
      <c r="N21" s="170">
        <f t="shared" si="2"/>
        <v>0.33000000000000007</v>
      </c>
      <c r="O21" s="34">
        <f t="shared" si="2"/>
        <v>56.29</v>
      </c>
      <c r="P21" s="34">
        <f t="shared" si="2"/>
        <v>160</v>
      </c>
      <c r="Q21" s="67">
        <f t="shared" si="2"/>
        <v>0.14000000000000001</v>
      </c>
      <c r="R21" s="35">
        <f t="shared" si="2"/>
        <v>144.39000000000001</v>
      </c>
      <c r="S21" s="34">
        <f t="shared" si="2"/>
        <v>547.08000000000004</v>
      </c>
      <c r="T21" s="34">
        <f t="shared" si="2"/>
        <v>181.64</v>
      </c>
      <c r="U21" s="34">
        <f t="shared" si="2"/>
        <v>6.96</v>
      </c>
      <c r="V21" s="34">
        <f t="shared" si="2"/>
        <v>1181.67</v>
      </c>
      <c r="W21" s="34">
        <f t="shared" si="2"/>
        <v>1.721E-2</v>
      </c>
      <c r="X21" s="34">
        <f t="shared" si="2"/>
        <v>7.45E-3</v>
      </c>
      <c r="Y21" s="67">
        <f t="shared" si="2"/>
        <v>0.24999999999999997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2:36" s="16" customFormat="1" ht="33.75" customHeight="1" thickBot="1" x14ac:dyDescent="0.3">
      <c r="B22" s="534"/>
      <c r="C22" s="245"/>
      <c r="D22" s="247"/>
      <c r="E22" s="259"/>
      <c r="F22" s="150" t="s">
        <v>21</v>
      </c>
      <c r="G22" s="259"/>
      <c r="H22" s="247"/>
      <c r="I22" s="528"/>
      <c r="J22" s="526"/>
      <c r="K22" s="527"/>
      <c r="L22" s="258">
        <f>L21/27.2</f>
        <v>30.872058823529414</v>
      </c>
      <c r="M22" s="528"/>
      <c r="N22" s="525"/>
      <c r="O22" s="526"/>
      <c r="P22" s="526"/>
      <c r="Q22" s="527"/>
      <c r="R22" s="525"/>
      <c r="S22" s="526"/>
      <c r="T22" s="526"/>
      <c r="U22" s="526"/>
      <c r="V22" s="526"/>
      <c r="W22" s="526"/>
      <c r="X22" s="526"/>
      <c r="Y22" s="527"/>
    </row>
    <row r="23" spans="2:36" x14ac:dyDescent="0.25">
      <c r="B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36" s="183" customFormat="1" ht="18.75" x14ac:dyDescent="0.25">
      <c r="C24" s="227"/>
      <c r="D24" s="227"/>
      <c r="E24" s="228"/>
      <c r="F24" s="229"/>
      <c r="G24" s="230"/>
      <c r="H24" s="228"/>
      <c r="I24" s="228"/>
      <c r="J24" s="228"/>
      <c r="K24" s="228"/>
    </row>
    <row r="25" spans="2:36" ht="18.75" x14ac:dyDescent="0.25">
      <c r="E25" s="11"/>
      <c r="F25" s="25"/>
      <c r="G25" s="26"/>
      <c r="H25" s="11"/>
      <c r="I25" s="11"/>
      <c r="J25" s="11"/>
      <c r="K25" s="11"/>
    </row>
    <row r="26" spans="2:36" x14ac:dyDescent="0.25">
      <c r="E26" s="11"/>
      <c r="F26" s="11"/>
      <c r="G26" s="11"/>
      <c r="H26" s="11"/>
      <c r="I26" s="11"/>
      <c r="J26" s="11"/>
      <c r="K26" s="11"/>
    </row>
    <row r="27" spans="2:36" x14ac:dyDescent="0.25">
      <c r="E27" s="11"/>
      <c r="F27" s="11"/>
      <c r="G27" s="11"/>
      <c r="H27" s="11"/>
      <c r="I27" s="11"/>
      <c r="J27" s="11"/>
      <c r="K27" s="11"/>
    </row>
    <row r="28" spans="2:36" x14ac:dyDescent="0.25">
      <c r="E28" s="11"/>
      <c r="F28" s="11"/>
      <c r="G28" s="11"/>
      <c r="H28" s="11"/>
      <c r="I28" s="11"/>
      <c r="J28" s="11"/>
      <c r="K28" s="11"/>
    </row>
    <row r="29" spans="2:36" x14ac:dyDescent="0.25">
      <c r="E29" s="11"/>
      <c r="F29" s="11"/>
      <c r="G29" s="11"/>
      <c r="H29" s="11"/>
      <c r="I29" s="11"/>
      <c r="J29" s="11"/>
      <c r="K29" s="11"/>
    </row>
    <row r="30" spans="2:36" x14ac:dyDescent="0.25">
      <c r="E30" s="11"/>
      <c r="F30" s="11"/>
      <c r="G30" s="11"/>
      <c r="H30" s="11"/>
      <c r="I30" s="11"/>
      <c r="J30" s="11"/>
      <c r="K30" s="11"/>
    </row>
    <row r="31" spans="2:36" x14ac:dyDescent="0.25">
      <c r="E31" s="11"/>
      <c r="F31" s="11"/>
      <c r="G31" s="11"/>
      <c r="H31" s="11"/>
      <c r="I31" s="11"/>
      <c r="J31" s="11"/>
      <c r="K31" s="11"/>
    </row>
    <row r="32" spans="2:36" x14ac:dyDescent="0.2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topLeftCell="A4" zoomScale="60" zoomScaleNormal="60" workbookViewId="0">
      <selection activeCell="Z4" sqref="Z1:Z1048576"/>
    </sheetView>
  </sheetViews>
  <sheetFormatPr defaultRowHeight="15" x14ac:dyDescent="0.25"/>
  <cols>
    <col min="2" max="2" width="16.85546875" customWidth="1"/>
    <col min="3" max="3" width="11" style="629" customWidth="1"/>
    <col min="4" max="4" width="27.1406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9" max="9" width="11" customWidth="1"/>
    <col min="10" max="10" width="12.28515625" customWidth="1"/>
    <col min="11" max="11" width="13.7109375" customWidth="1"/>
    <col min="12" max="12" width="25.42578125" customWidth="1"/>
    <col min="13" max="13" width="11.28515625" customWidth="1"/>
    <col min="24" max="24" width="13.7109375" customWidth="1"/>
  </cols>
  <sheetData>
    <row r="2" spans="2:25" ht="23.25" x14ac:dyDescent="0.35">
      <c r="B2" s="520" t="s">
        <v>1</v>
      </c>
      <c r="C2" s="637"/>
      <c r="D2" s="521"/>
      <c r="E2" s="520" t="s">
        <v>3</v>
      </c>
      <c r="F2" s="520"/>
      <c r="G2" s="522" t="s">
        <v>2</v>
      </c>
      <c r="H2" s="521">
        <v>7</v>
      </c>
      <c r="I2" s="6"/>
      <c r="L2" s="8"/>
      <c r="M2" s="7"/>
      <c r="N2" s="1"/>
      <c r="O2" s="2"/>
    </row>
    <row r="3" spans="2:25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43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17" t="s">
        <v>23</v>
      </c>
      <c r="N4" s="918"/>
      <c r="O4" s="919"/>
      <c r="P4" s="919"/>
      <c r="Q4" s="920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60" customHeight="1" thickBot="1" x14ac:dyDescent="0.3">
      <c r="B5" s="925"/>
      <c r="C5" s="932"/>
      <c r="D5" s="925"/>
      <c r="E5" s="925"/>
      <c r="F5" s="925"/>
      <c r="G5" s="925"/>
      <c r="H5" s="925"/>
      <c r="I5" s="452" t="s">
        <v>26</v>
      </c>
      <c r="J5" s="373" t="s">
        <v>27</v>
      </c>
      <c r="K5" s="452" t="s">
        <v>28</v>
      </c>
      <c r="L5" s="928"/>
      <c r="M5" s="415" t="s">
        <v>29</v>
      </c>
      <c r="N5" s="415" t="s">
        <v>98</v>
      </c>
      <c r="O5" s="415" t="s">
        <v>30</v>
      </c>
      <c r="P5" s="416" t="s">
        <v>99</v>
      </c>
      <c r="Q5" s="415" t="s">
        <v>100</v>
      </c>
      <c r="R5" s="415" t="s">
        <v>31</v>
      </c>
      <c r="S5" s="415" t="s">
        <v>32</v>
      </c>
      <c r="T5" s="415" t="s">
        <v>33</v>
      </c>
      <c r="U5" s="415" t="s">
        <v>34</v>
      </c>
      <c r="V5" s="415" t="s">
        <v>101</v>
      </c>
      <c r="W5" s="415" t="s">
        <v>102</v>
      </c>
      <c r="X5" s="415" t="s">
        <v>103</v>
      </c>
      <c r="Y5" s="543" t="s">
        <v>104</v>
      </c>
    </row>
    <row r="6" spans="2:25" s="16" customFormat="1" ht="26.45" customHeight="1" x14ac:dyDescent="0.25">
      <c r="B6" s="530" t="s">
        <v>5</v>
      </c>
      <c r="C6" s="97"/>
      <c r="D6" s="389">
        <v>24</v>
      </c>
      <c r="E6" s="246" t="s">
        <v>19</v>
      </c>
      <c r="F6" s="579" t="s">
        <v>94</v>
      </c>
      <c r="G6" s="113">
        <v>150</v>
      </c>
      <c r="H6" s="246"/>
      <c r="I6" s="217">
        <v>0.6</v>
      </c>
      <c r="J6" s="39">
        <v>0</v>
      </c>
      <c r="K6" s="40">
        <v>16.95</v>
      </c>
      <c r="L6" s="256">
        <v>69</v>
      </c>
      <c r="M6" s="217">
        <v>0.01</v>
      </c>
      <c r="N6" s="39">
        <v>0.03</v>
      </c>
      <c r="O6" s="39">
        <v>19.5</v>
      </c>
      <c r="P6" s="39">
        <v>0</v>
      </c>
      <c r="Q6" s="42">
        <v>0</v>
      </c>
      <c r="R6" s="217">
        <v>24</v>
      </c>
      <c r="S6" s="39">
        <v>16.5</v>
      </c>
      <c r="T6" s="39">
        <v>13.5</v>
      </c>
      <c r="U6" s="39">
        <v>3.3</v>
      </c>
      <c r="V6" s="39">
        <v>417</v>
      </c>
      <c r="W6" s="39">
        <v>3.0000000000000001E-3</v>
      </c>
      <c r="X6" s="39">
        <v>5.0000000000000001E-4</v>
      </c>
      <c r="Y6" s="40">
        <v>1.4999999999999999E-2</v>
      </c>
    </row>
    <row r="7" spans="2:25" s="16" customFormat="1" ht="35.25" customHeight="1" x14ac:dyDescent="0.25">
      <c r="B7" s="463"/>
      <c r="C7" s="98"/>
      <c r="D7" s="486"/>
      <c r="E7" s="86" t="s">
        <v>9</v>
      </c>
      <c r="F7" s="309" t="s">
        <v>146</v>
      </c>
      <c r="G7" s="110">
        <v>100</v>
      </c>
      <c r="H7" s="86"/>
      <c r="I7" s="266">
        <v>26.7</v>
      </c>
      <c r="J7" s="29">
        <v>22.04</v>
      </c>
      <c r="K7" s="262">
        <v>1.78</v>
      </c>
      <c r="L7" s="661">
        <v>310.19</v>
      </c>
      <c r="M7" s="266">
        <v>0.1</v>
      </c>
      <c r="N7" s="29">
        <v>0.19</v>
      </c>
      <c r="O7" s="29">
        <v>2.06</v>
      </c>
      <c r="P7" s="29">
        <v>50</v>
      </c>
      <c r="Q7" s="265">
        <v>0.01</v>
      </c>
      <c r="R7" s="266">
        <v>26.23</v>
      </c>
      <c r="S7" s="29">
        <v>214.68</v>
      </c>
      <c r="T7" s="29">
        <v>27.73</v>
      </c>
      <c r="U7" s="29">
        <v>1.86</v>
      </c>
      <c r="V7" s="29">
        <v>334.17</v>
      </c>
      <c r="W7" s="29">
        <v>5.8999999999999999E-3</v>
      </c>
      <c r="X7" s="29">
        <v>2.9999999999999997E-4</v>
      </c>
      <c r="Y7" s="262">
        <v>0.17</v>
      </c>
    </row>
    <row r="8" spans="2:25" s="16" customFormat="1" ht="36" customHeight="1" x14ac:dyDescent="0.25">
      <c r="B8" s="463"/>
      <c r="C8" s="98"/>
      <c r="D8" s="86">
        <v>53</v>
      </c>
      <c r="E8" s="110" t="s">
        <v>58</v>
      </c>
      <c r="F8" s="856" t="s">
        <v>55</v>
      </c>
      <c r="G8" s="136">
        <v>180</v>
      </c>
      <c r="H8" s="110"/>
      <c r="I8" s="75">
        <v>3.96</v>
      </c>
      <c r="J8" s="13">
        <v>5.94</v>
      </c>
      <c r="K8" s="23">
        <v>38.700000000000003</v>
      </c>
      <c r="L8" s="111">
        <v>223.74</v>
      </c>
      <c r="M8" s="75">
        <v>0.03</v>
      </c>
      <c r="N8" s="75">
        <v>0.04</v>
      </c>
      <c r="O8" s="13">
        <v>0</v>
      </c>
      <c r="P8" s="13">
        <v>22.68</v>
      </c>
      <c r="Q8" s="23">
        <v>0.09</v>
      </c>
      <c r="R8" s="200">
        <v>5.94</v>
      </c>
      <c r="S8" s="13">
        <v>95.79</v>
      </c>
      <c r="T8" s="33">
        <v>31.82</v>
      </c>
      <c r="U8" s="13">
        <v>0.63</v>
      </c>
      <c r="V8" s="13">
        <v>0.62</v>
      </c>
      <c r="W8" s="13">
        <v>0</v>
      </c>
      <c r="X8" s="13">
        <v>8.9999999999999993E-3</v>
      </c>
      <c r="Y8" s="41">
        <v>3.2000000000000001E-2</v>
      </c>
    </row>
    <row r="9" spans="2:25" s="16" customFormat="1" ht="42.75" customHeight="1" x14ac:dyDescent="0.25">
      <c r="B9" s="463"/>
      <c r="C9" s="98"/>
      <c r="D9" s="118">
        <v>95</v>
      </c>
      <c r="E9" s="86" t="s">
        <v>17</v>
      </c>
      <c r="F9" s="309" t="s">
        <v>118</v>
      </c>
      <c r="G9" s="481">
        <v>200</v>
      </c>
      <c r="H9" s="136"/>
      <c r="I9" s="199">
        <v>0</v>
      </c>
      <c r="J9" s="15">
        <v>0</v>
      </c>
      <c r="K9" s="41">
        <v>20.2</v>
      </c>
      <c r="L9" s="211">
        <v>81.400000000000006</v>
      </c>
      <c r="M9" s="199">
        <v>0.1</v>
      </c>
      <c r="N9" s="15">
        <v>0.1</v>
      </c>
      <c r="O9" s="15">
        <v>3</v>
      </c>
      <c r="P9" s="15">
        <v>79.2</v>
      </c>
      <c r="Q9" s="18">
        <v>0.96</v>
      </c>
      <c r="R9" s="199">
        <v>0</v>
      </c>
      <c r="S9" s="15">
        <v>0</v>
      </c>
      <c r="T9" s="32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6" customFormat="1" ht="30" customHeight="1" x14ac:dyDescent="0.25">
      <c r="B10" s="463"/>
      <c r="C10" s="98"/>
      <c r="D10" s="417">
        <v>119</v>
      </c>
      <c r="E10" s="104" t="s">
        <v>13</v>
      </c>
      <c r="F10" s="105" t="s">
        <v>50</v>
      </c>
      <c r="G10" s="109">
        <v>20</v>
      </c>
      <c r="H10" s="137"/>
      <c r="I10" s="226">
        <v>1.4</v>
      </c>
      <c r="J10" s="20">
        <v>0.14000000000000001</v>
      </c>
      <c r="K10" s="46">
        <v>8.8000000000000007</v>
      </c>
      <c r="L10" s="333">
        <v>48</v>
      </c>
      <c r="M10" s="226">
        <v>0.02</v>
      </c>
      <c r="N10" s="20">
        <v>6.0000000000000001E-3</v>
      </c>
      <c r="O10" s="20">
        <v>0</v>
      </c>
      <c r="P10" s="20">
        <v>0</v>
      </c>
      <c r="Q10" s="21">
        <v>0</v>
      </c>
      <c r="R10" s="226">
        <v>7.4</v>
      </c>
      <c r="S10" s="20">
        <v>43.6</v>
      </c>
      <c r="T10" s="20">
        <v>13</v>
      </c>
      <c r="U10" s="20">
        <v>0.56000000000000005</v>
      </c>
      <c r="V10" s="20">
        <v>18.600000000000001</v>
      </c>
      <c r="W10" s="20">
        <v>5.9999999999999995E-4</v>
      </c>
      <c r="X10" s="20">
        <v>1E-3</v>
      </c>
      <c r="Y10" s="46">
        <v>0</v>
      </c>
    </row>
    <row r="11" spans="2:25" s="36" customFormat="1" ht="26.25" customHeight="1" x14ac:dyDescent="0.25">
      <c r="B11" s="463"/>
      <c r="C11" s="98"/>
      <c r="D11" s="117">
        <v>120</v>
      </c>
      <c r="E11" s="104" t="s">
        <v>14</v>
      </c>
      <c r="F11" s="105" t="s">
        <v>12</v>
      </c>
      <c r="G11" s="108">
        <v>20</v>
      </c>
      <c r="H11" s="104"/>
      <c r="I11" s="199">
        <v>1.1399999999999999</v>
      </c>
      <c r="J11" s="15">
        <v>0.22</v>
      </c>
      <c r="K11" s="41">
        <v>7.44</v>
      </c>
      <c r="L11" s="212">
        <v>36.26</v>
      </c>
      <c r="M11" s="226">
        <v>0.02</v>
      </c>
      <c r="N11" s="20">
        <v>2.4E-2</v>
      </c>
      <c r="O11" s="20">
        <v>0.08</v>
      </c>
      <c r="P11" s="20">
        <v>0</v>
      </c>
      <c r="Q11" s="21">
        <v>0</v>
      </c>
      <c r="R11" s="22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6" customFormat="1" ht="34.5" customHeight="1" x14ac:dyDescent="0.25">
      <c r="B12" s="463"/>
      <c r="C12" s="662"/>
      <c r="D12" s="486"/>
      <c r="E12" s="86"/>
      <c r="F12" s="663" t="s">
        <v>20</v>
      </c>
      <c r="G12" s="664">
        <f>SUM(G6:G11)</f>
        <v>670</v>
      </c>
      <c r="H12" s="665"/>
      <c r="I12" s="666">
        <f t="shared" ref="I12:Y12" si="0">SUM(I6:I11)</f>
        <v>33.800000000000004</v>
      </c>
      <c r="J12" s="667">
        <f t="shared" si="0"/>
        <v>28.34</v>
      </c>
      <c r="K12" s="668">
        <f t="shared" si="0"/>
        <v>93.87</v>
      </c>
      <c r="L12" s="669">
        <f t="shared" si="0"/>
        <v>768.59</v>
      </c>
      <c r="M12" s="666">
        <f t="shared" si="0"/>
        <v>0.28000000000000003</v>
      </c>
      <c r="N12" s="667">
        <f t="shared" si="0"/>
        <v>0.39</v>
      </c>
      <c r="O12" s="667">
        <f t="shared" si="0"/>
        <v>24.639999999999997</v>
      </c>
      <c r="P12" s="667">
        <f t="shared" si="0"/>
        <v>151.88</v>
      </c>
      <c r="Q12" s="670">
        <f t="shared" si="0"/>
        <v>1.06</v>
      </c>
      <c r="R12" s="666">
        <f t="shared" si="0"/>
        <v>70.37</v>
      </c>
      <c r="S12" s="667">
        <f t="shared" si="0"/>
        <v>394.57000000000005</v>
      </c>
      <c r="T12" s="667">
        <f t="shared" si="0"/>
        <v>94.250000000000014</v>
      </c>
      <c r="U12" s="667">
        <f t="shared" si="0"/>
        <v>6.81</v>
      </c>
      <c r="V12" s="667">
        <f t="shared" si="0"/>
        <v>843.8900000000001</v>
      </c>
      <c r="W12" s="667">
        <f t="shared" si="0"/>
        <v>1.15E-2</v>
      </c>
      <c r="X12" s="667">
        <f t="shared" si="0"/>
        <v>1.2800000000000001E-2</v>
      </c>
      <c r="Y12" s="668">
        <f t="shared" si="0"/>
        <v>0.22900000000000001</v>
      </c>
    </row>
    <row r="13" spans="2:25" s="36" customFormat="1" ht="23.25" customHeight="1" thickBot="1" x14ac:dyDescent="0.3">
      <c r="B13" s="580"/>
      <c r="C13" s="671"/>
      <c r="D13" s="672"/>
      <c r="E13" s="264"/>
      <c r="F13" s="673" t="s">
        <v>21</v>
      </c>
      <c r="G13" s="263"/>
      <c r="H13" s="264"/>
      <c r="I13" s="674"/>
      <c r="J13" s="675"/>
      <c r="K13" s="676"/>
      <c r="L13" s="677">
        <f>L12/27.2</f>
        <v>28.256985294117648</v>
      </c>
      <c r="M13" s="674"/>
      <c r="N13" s="675"/>
      <c r="O13" s="675"/>
      <c r="P13" s="675"/>
      <c r="Q13" s="678"/>
      <c r="R13" s="674"/>
      <c r="S13" s="675"/>
      <c r="T13" s="675"/>
      <c r="U13" s="675"/>
      <c r="V13" s="675"/>
      <c r="W13" s="675"/>
      <c r="X13" s="675"/>
      <c r="Y13" s="676"/>
    </row>
    <row r="14" spans="2:25" s="16" customFormat="1" ht="41.25" customHeight="1" x14ac:dyDescent="0.25">
      <c r="B14" s="570" t="s">
        <v>6</v>
      </c>
      <c r="C14" s="98"/>
      <c r="D14" s="331">
        <v>172</v>
      </c>
      <c r="E14" s="137" t="s">
        <v>19</v>
      </c>
      <c r="F14" s="701" t="s">
        <v>134</v>
      </c>
      <c r="G14" s="137">
        <v>100</v>
      </c>
      <c r="H14" s="137"/>
      <c r="I14" s="226">
        <v>2.91</v>
      </c>
      <c r="J14" s="20">
        <v>0.18</v>
      </c>
      <c r="K14" s="21">
        <v>5.91</v>
      </c>
      <c r="L14" s="353">
        <v>36</v>
      </c>
      <c r="M14" s="226">
        <v>0.08</v>
      </c>
      <c r="N14" s="20">
        <v>0.04</v>
      </c>
      <c r="O14" s="20">
        <v>4</v>
      </c>
      <c r="P14" s="20">
        <v>30</v>
      </c>
      <c r="Q14" s="21">
        <v>0</v>
      </c>
      <c r="R14" s="226">
        <v>17.600000000000001</v>
      </c>
      <c r="S14" s="20">
        <v>53.94</v>
      </c>
      <c r="T14" s="20">
        <v>18.27</v>
      </c>
      <c r="U14" s="20">
        <v>0.61</v>
      </c>
      <c r="V14" s="20">
        <v>82.17</v>
      </c>
      <c r="W14" s="20">
        <v>6.0000000000000001E-3</v>
      </c>
      <c r="X14" s="20">
        <v>1E-3</v>
      </c>
      <c r="Y14" s="46">
        <v>0.04</v>
      </c>
    </row>
    <row r="15" spans="2:25" s="16" customFormat="1" ht="33.75" customHeight="1" x14ac:dyDescent="0.25">
      <c r="B15" s="119"/>
      <c r="C15" s="312"/>
      <c r="D15" s="109">
        <v>31</v>
      </c>
      <c r="E15" s="87" t="s">
        <v>86</v>
      </c>
      <c r="F15" s="127" t="s">
        <v>71</v>
      </c>
      <c r="G15" s="190">
        <v>250</v>
      </c>
      <c r="H15" s="87"/>
      <c r="I15" s="208">
        <v>7.17</v>
      </c>
      <c r="J15" s="78">
        <v>10.97</v>
      </c>
      <c r="K15" s="176">
        <v>10.92</v>
      </c>
      <c r="L15" s="304">
        <v>172.55</v>
      </c>
      <c r="M15" s="208">
        <v>0.05</v>
      </c>
      <c r="N15" s="78">
        <v>0.1</v>
      </c>
      <c r="O15" s="78">
        <v>6.55</v>
      </c>
      <c r="P15" s="78">
        <v>166</v>
      </c>
      <c r="Q15" s="79">
        <v>0.08</v>
      </c>
      <c r="R15" s="208">
        <v>42.25</v>
      </c>
      <c r="S15" s="78">
        <v>96.85</v>
      </c>
      <c r="T15" s="78">
        <v>25.35</v>
      </c>
      <c r="U15" s="78">
        <v>1.6</v>
      </c>
      <c r="V15" s="78">
        <v>348.5</v>
      </c>
      <c r="W15" s="78">
        <v>8.0000000000000002E-3</v>
      </c>
      <c r="X15" s="78">
        <v>0</v>
      </c>
      <c r="Y15" s="176">
        <v>4.4999999999999998E-2</v>
      </c>
    </row>
    <row r="16" spans="2:25" s="16" customFormat="1" ht="33.75" customHeight="1" x14ac:dyDescent="0.25">
      <c r="B16" s="581"/>
      <c r="C16" s="638"/>
      <c r="D16" s="109">
        <v>85</v>
      </c>
      <c r="E16" s="87" t="s">
        <v>9</v>
      </c>
      <c r="F16" s="127" t="s">
        <v>124</v>
      </c>
      <c r="G16" s="190">
        <v>100</v>
      </c>
      <c r="H16" s="87"/>
      <c r="I16" s="208">
        <v>15.3</v>
      </c>
      <c r="J16" s="78">
        <v>8.6</v>
      </c>
      <c r="K16" s="176">
        <v>3.7</v>
      </c>
      <c r="L16" s="304">
        <v>153.5</v>
      </c>
      <c r="M16" s="208">
        <v>0.18</v>
      </c>
      <c r="N16" s="78">
        <v>1.53</v>
      </c>
      <c r="O16" s="78">
        <v>7.55</v>
      </c>
      <c r="P16" s="78">
        <v>4361.7</v>
      </c>
      <c r="Q16" s="79">
        <v>0.93</v>
      </c>
      <c r="R16" s="208">
        <v>32</v>
      </c>
      <c r="S16" s="78">
        <v>227.12</v>
      </c>
      <c r="T16" s="78">
        <v>19.09</v>
      </c>
      <c r="U16" s="78">
        <v>4.8899999999999997</v>
      </c>
      <c r="V16" s="78">
        <v>217.2</v>
      </c>
      <c r="W16" s="78">
        <v>3.4000000000000002E-2</v>
      </c>
      <c r="X16" s="78">
        <v>3.1E-2</v>
      </c>
      <c r="Y16" s="176">
        <v>0.18</v>
      </c>
    </row>
    <row r="17" spans="2:25" s="16" customFormat="1" ht="33.75" customHeight="1" x14ac:dyDescent="0.25">
      <c r="B17" s="581"/>
      <c r="C17" s="653" t="s">
        <v>67</v>
      </c>
      <c r="D17" s="151">
        <v>50</v>
      </c>
      <c r="E17" s="128" t="s">
        <v>58</v>
      </c>
      <c r="F17" s="620" t="s">
        <v>108</v>
      </c>
      <c r="G17" s="474">
        <v>180</v>
      </c>
      <c r="H17" s="133"/>
      <c r="I17" s="610">
        <v>3.96</v>
      </c>
      <c r="J17" s="501">
        <v>9.36</v>
      </c>
      <c r="K17" s="611">
        <v>26.82</v>
      </c>
      <c r="L17" s="612">
        <v>207.72</v>
      </c>
      <c r="M17" s="610">
        <v>0.16</v>
      </c>
      <c r="N17" s="501">
        <v>0.14000000000000001</v>
      </c>
      <c r="O17" s="501">
        <v>21.78</v>
      </c>
      <c r="P17" s="501">
        <v>25.92</v>
      </c>
      <c r="Q17" s="502">
        <v>0.18</v>
      </c>
      <c r="R17" s="610">
        <v>43.63</v>
      </c>
      <c r="S17" s="501">
        <v>102.6</v>
      </c>
      <c r="T17" s="501">
        <v>33.35</v>
      </c>
      <c r="U17" s="501">
        <v>1.36</v>
      </c>
      <c r="V17" s="501">
        <v>841.68</v>
      </c>
      <c r="W17" s="501">
        <v>8.9999999999999993E-3</v>
      </c>
      <c r="X17" s="501">
        <v>2E-3</v>
      </c>
      <c r="Y17" s="611">
        <v>0.05</v>
      </c>
    </row>
    <row r="18" spans="2:25" s="16" customFormat="1" ht="33.75" customHeight="1" x14ac:dyDescent="0.25">
      <c r="B18" s="581"/>
      <c r="C18" s="654" t="s">
        <v>69</v>
      </c>
      <c r="D18" s="497">
        <v>226</v>
      </c>
      <c r="E18" s="152" t="s">
        <v>58</v>
      </c>
      <c r="F18" s="444" t="s">
        <v>123</v>
      </c>
      <c r="G18" s="475">
        <v>180</v>
      </c>
      <c r="H18" s="134"/>
      <c r="I18" s="201">
        <v>3.96</v>
      </c>
      <c r="J18" s="65">
        <v>4.68</v>
      </c>
      <c r="K18" s="93">
        <v>30.78</v>
      </c>
      <c r="L18" s="313">
        <v>181.62</v>
      </c>
      <c r="M18" s="201">
        <v>0.18</v>
      </c>
      <c r="N18" s="65">
        <v>0.13</v>
      </c>
      <c r="O18" s="65">
        <v>25.2</v>
      </c>
      <c r="P18" s="65">
        <v>18.36</v>
      </c>
      <c r="Q18" s="93">
        <v>7.0000000000000007E-2</v>
      </c>
      <c r="R18" s="201">
        <v>16.809999999999999</v>
      </c>
      <c r="S18" s="65">
        <v>94.36</v>
      </c>
      <c r="T18" s="65">
        <v>35.24</v>
      </c>
      <c r="U18" s="65">
        <v>1.58</v>
      </c>
      <c r="V18" s="65">
        <v>966.42</v>
      </c>
      <c r="W18" s="65">
        <v>2.5000000000000001E-2</v>
      </c>
      <c r="X18" s="65">
        <v>0</v>
      </c>
      <c r="Y18" s="93">
        <v>0.05</v>
      </c>
    </row>
    <row r="19" spans="2:25" s="16" customFormat="1" ht="33.75" customHeight="1" x14ac:dyDescent="0.25">
      <c r="B19" s="581"/>
      <c r="C19" s="638"/>
      <c r="D19" s="109">
        <v>95</v>
      </c>
      <c r="E19" s="87" t="s">
        <v>17</v>
      </c>
      <c r="F19" s="127" t="s">
        <v>119</v>
      </c>
      <c r="G19" s="485">
        <v>200</v>
      </c>
      <c r="H19" s="137"/>
      <c r="I19" s="226">
        <v>0</v>
      </c>
      <c r="J19" s="20">
        <v>0</v>
      </c>
      <c r="K19" s="46">
        <v>20</v>
      </c>
      <c r="L19" s="225">
        <v>80.599999999999994</v>
      </c>
      <c r="M19" s="226">
        <v>0.1</v>
      </c>
      <c r="N19" s="20">
        <v>0.1</v>
      </c>
      <c r="O19" s="20">
        <v>3</v>
      </c>
      <c r="P19" s="20">
        <v>79.2</v>
      </c>
      <c r="Q19" s="21">
        <v>0.96</v>
      </c>
      <c r="R19" s="226">
        <v>0</v>
      </c>
      <c r="S19" s="20">
        <v>0</v>
      </c>
      <c r="T19" s="706">
        <v>0</v>
      </c>
      <c r="U19" s="20">
        <v>0</v>
      </c>
      <c r="V19" s="20">
        <v>0</v>
      </c>
      <c r="W19" s="20">
        <v>0</v>
      </c>
      <c r="X19" s="20">
        <v>0</v>
      </c>
      <c r="Y19" s="176">
        <v>0</v>
      </c>
    </row>
    <row r="20" spans="2:25" s="16" customFormat="1" ht="43.5" customHeight="1" x14ac:dyDescent="0.25">
      <c r="B20" s="581"/>
      <c r="C20" s="638"/>
      <c r="D20" s="111">
        <v>119</v>
      </c>
      <c r="E20" s="108" t="s">
        <v>13</v>
      </c>
      <c r="F20" s="105" t="s">
        <v>50</v>
      </c>
      <c r="G20" s="109">
        <v>50</v>
      </c>
      <c r="H20" s="87"/>
      <c r="I20" s="226">
        <v>3.8</v>
      </c>
      <c r="J20" s="20">
        <v>0.4</v>
      </c>
      <c r="K20" s="46">
        <v>24.6</v>
      </c>
      <c r="L20" s="224">
        <v>117.5</v>
      </c>
      <c r="M20" s="226">
        <v>0.05</v>
      </c>
      <c r="N20" s="19">
        <v>0.01</v>
      </c>
      <c r="O20" s="20">
        <v>0</v>
      </c>
      <c r="P20" s="20">
        <v>0</v>
      </c>
      <c r="Q20" s="46">
        <v>0</v>
      </c>
      <c r="R20" s="19">
        <v>10</v>
      </c>
      <c r="S20" s="20">
        <v>32.5</v>
      </c>
      <c r="T20" s="20">
        <v>7</v>
      </c>
      <c r="U20" s="20">
        <v>0.55000000000000004</v>
      </c>
      <c r="V20" s="20">
        <v>46.5</v>
      </c>
      <c r="W20" s="20">
        <v>1.6000000000000001E-3</v>
      </c>
      <c r="X20" s="20">
        <v>0.03</v>
      </c>
      <c r="Y20" s="46">
        <v>7.25</v>
      </c>
    </row>
    <row r="21" spans="2:25" s="16" customFormat="1" ht="33.75" customHeight="1" x14ac:dyDescent="0.25">
      <c r="B21" s="581"/>
      <c r="C21" s="638"/>
      <c r="D21" s="109">
        <v>120</v>
      </c>
      <c r="E21" s="87" t="s">
        <v>14</v>
      </c>
      <c r="F21" s="106" t="s">
        <v>43</v>
      </c>
      <c r="G21" s="108">
        <v>35</v>
      </c>
      <c r="H21" s="138"/>
      <c r="I21" s="199">
        <v>2.31</v>
      </c>
      <c r="J21" s="15">
        <v>0.42</v>
      </c>
      <c r="K21" s="41">
        <v>14.07</v>
      </c>
      <c r="L21" s="211">
        <v>69.3</v>
      </c>
      <c r="M21" s="199">
        <v>0.06</v>
      </c>
      <c r="N21" s="15">
        <v>0.03</v>
      </c>
      <c r="O21" s="15">
        <v>0</v>
      </c>
      <c r="P21" s="15">
        <v>0</v>
      </c>
      <c r="Q21" s="41">
        <v>0</v>
      </c>
      <c r="R21" s="17">
        <v>10.15</v>
      </c>
      <c r="S21" s="15">
        <v>52.5</v>
      </c>
      <c r="T21" s="15">
        <v>16.45</v>
      </c>
      <c r="U21" s="15">
        <v>1.37</v>
      </c>
      <c r="V21" s="15">
        <v>82.25</v>
      </c>
      <c r="W21" s="15">
        <v>1.5399999999999999E-3</v>
      </c>
      <c r="X21" s="15">
        <v>1.92E-3</v>
      </c>
      <c r="Y21" s="15">
        <v>0.01</v>
      </c>
    </row>
    <row r="22" spans="2:25" s="16" customFormat="1" ht="33.75" customHeight="1" x14ac:dyDescent="0.25">
      <c r="B22" s="581"/>
      <c r="C22" s="713"/>
      <c r="D22" s="197"/>
      <c r="E22" s="386"/>
      <c r="F22" s="339" t="s">
        <v>20</v>
      </c>
      <c r="G22" s="344">
        <f>G14+G15+G16+G17+G19+G20+G21</f>
        <v>915</v>
      </c>
      <c r="H22" s="714"/>
      <c r="I22" s="340">
        <f t="shared" ref="I22:Y22" si="1">I14+I15+I16+I17+I19+I20+I21</f>
        <v>35.450000000000003</v>
      </c>
      <c r="J22" s="341">
        <f t="shared" si="1"/>
        <v>29.93</v>
      </c>
      <c r="K22" s="342">
        <f t="shared" si="1"/>
        <v>106.01999999999998</v>
      </c>
      <c r="L22" s="441">
        <f t="shared" si="1"/>
        <v>837.17</v>
      </c>
      <c r="M22" s="344">
        <f t="shared" si="1"/>
        <v>0.67999999999999994</v>
      </c>
      <c r="N22" s="344">
        <f t="shared" si="1"/>
        <v>1.9500000000000002</v>
      </c>
      <c r="O22" s="344">
        <f t="shared" si="1"/>
        <v>42.88</v>
      </c>
      <c r="P22" s="344">
        <f t="shared" si="1"/>
        <v>4662.82</v>
      </c>
      <c r="Q22" s="344">
        <f t="shared" si="1"/>
        <v>2.15</v>
      </c>
      <c r="R22" s="344">
        <f t="shared" si="1"/>
        <v>155.63</v>
      </c>
      <c r="S22" s="344">
        <f t="shared" si="1"/>
        <v>565.51</v>
      </c>
      <c r="T22" s="344">
        <f t="shared" si="1"/>
        <v>119.51</v>
      </c>
      <c r="U22" s="344">
        <f t="shared" si="1"/>
        <v>10.379999999999999</v>
      </c>
      <c r="V22" s="344">
        <f t="shared" si="1"/>
        <v>1618.3</v>
      </c>
      <c r="W22" s="344">
        <f t="shared" si="1"/>
        <v>6.0139999999999999E-2</v>
      </c>
      <c r="X22" s="344">
        <f t="shared" si="1"/>
        <v>6.5920000000000006E-2</v>
      </c>
      <c r="Y22" s="344">
        <f t="shared" si="1"/>
        <v>7.5750000000000002</v>
      </c>
    </row>
    <row r="23" spans="2:25" s="16" customFormat="1" ht="33.75" customHeight="1" x14ac:dyDescent="0.25">
      <c r="B23" s="581"/>
      <c r="C23" s="715"/>
      <c r="D23" s="198"/>
      <c r="E23" s="351"/>
      <c r="F23" s="343" t="s">
        <v>20</v>
      </c>
      <c r="G23" s="242">
        <f>G14+G15+G16+G18+G19+G20+G21</f>
        <v>915</v>
      </c>
      <c r="H23" s="405"/>
      <c r="I23" s="407">
        <f t="shared" ref="I23:Y23" si="2">I14+I15+I16+I18+I19+I20+I21</f>
        <v>35.450000000000003</v>
      </c>
      <c r="J23" s="406">
        <f t="shared" si="2"/>
        <v>25.25</v>
      </c>
      <c r="K23" s="408">
        <f t="shared" si="2"/>
        <v>109.97999999999999</v>
      </c>
      <c r="L23" s="436">
        <f t="shared" si="2"/>
        <v>811.07</v>
      </c>
      <c r="M23" s="242">
        <f t="shared" si="2"/>
        <v>0.7</v>
      </c>
      <c r="N23" s="242">
        <f t="shared" si="2"/>
        <v>1.94</v>
      </c>
      <c r="O23" s="242">
        <f t="shared" si="2"/>
        <v>46.3</v>
      </c>
      <c r="P23" s="242">
        <f t="shared" si="2"/>
        <v>4655.2599999999993</v>
      </c>
      <c r="Q23" s="242">
        <f t="shared" si="2"/>
        <v>2.04</v>
      </c>
      <c r="R23" s="242">
        <f t="shared" si="2"/>
        <v>128.81</v>
      </c>
      <c r="S23" s="242">
        <f t="shared" si="2"/>
        <v>557.27</v>
      </c>
      <c r="T23" s="242">
        <f t="shared" si="2"/>
        <v>121.40000000000002</v>
      </c>
      <c r="U23" s="242">
        <f t="shared" si="2"/>
        <v>10.600000000000001</v>
      </c>
      <c r="V23" s="242">
        <f t="shared" si="2"/>
        <v>1743.04</v>
      </c>
      <c r="W23" s="242">
        <f t="shared" si="2"/>
        <v>7.6140000000000013E-2</v>
      </c>
      <c r="X23" s="242">
        <f t="shared" si="2"/>
        <v>6.3920000000000005E-2</v>
      </c>
      <c r="Y23" s="242">
        <f t="shared" si="2"/>
        <v>7.5750000000000002</v>
      </c>
    </row>
    <row r="24" spans="2:25" s="16" customFormat="1" ht="33.75" customHeight="1" x14ac:dyDescent="0.25">
      <c r="B24" s="581"/>
      <c r="C24" s="713"/>
      <c r="D24" s="197"/>
      <c r="E24" s="386"/>
      <c r="F24" s="589" t="s">
        <v>21</v>
      </c>
      <c r="G24" s="344"/>
      <c r="H24" s="716"/>
      <c r="I24" s="717"/>
      <c r="J24" s="718"/>
      <c r="K24" s="719"/>
      <c r="L24" s="720">
        <f>L22/27.3</f>
        <v>30.665567765567765</v>
      </c>
      <c r="M24" s="717"/>
      <c r="N24" s="718"/>
      <c r="O24" s="718"/>
      <c r="P24" s="718"/>
      <c r="Q24" s="721"/>
      <c r="R24" s="717"/>
      <c r="S24" s="718"/>
      <c r="T24" s="718"/>
      <c r="U24" s="718"/>
      <c r="V24" s="718"/>
      <c r="W24" s="718"/>
      <c r="X24" s="718"/>
      <c r="Y24" s="719"/>
    </row>
    <row r="25" spans="2:25" ht="16.5" thickBot="1" x14ac:dyDescent="0.3">
      <c r="B25" s="582"/>
      <c r="C25" s="722"/>
      <c r="D25" s="154"/>
      <c r="E25" s="135"/>
      <c r="F25" s="345" t="s">
        <v>21</v>
      </c>
      <c r="G25" s="723"/>
      <c r="H25" s="135"/>
      <c r="I25" s="346"/>
      <c r="J25" s="347"/>
      <c r="K25" s="348"/>
      <c r="L25" s="349">
        <f>L23/27.3</f>
        <v>29.709523809523812</v>
      </c>
      <c r="M25" s="346"/>
      <c r="N25" s="347"/>
      <c r="O25" s="347"/>
      <c r="P25" s="347"/>
      <c r="Q25" s="412"/>
      <c r="R25" s="346"/>
      <c r="S25" s="347"/>
      <c r="T25" s="347"/>
      <c r="U25" s="347"/>
      <c r="V25" s="347"/>
      <c r="W25" s="347"/>
      <c r="X25" s="347"/>
      <c r="Y25" s="348"/>
    </row>
    <row r="26" spans="2:25" x14ac:dyDescent="0.2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228"/>
      <c r="C27" s="635"/>
      <c r="D27" s="284"/>
      <c r="E27" s="11"/>
      <c r="F27" s="25"/>
      <c r="G27" s="26"/>
      <c r="H27" s="11"/>
      <c r="I27" s="11"/>
      <c r="J27" s="11"/>
      <c r="K27" s="11"/>
    </row>
    <row r="28" spans="2:25" ht="18.75" x14ac:dyDescent="0.25">
      <c r="C28" s="552" t="s">
        <v>59</v>
      </c>
      <c r="D28" s="627"/>
      <c r="E28" s="554"/>
      <c r="F28" s="554"/>
      <c r="G28" s="26"/>
      <c r="H28" s="11"/>
      <c r="I28" s="11"/>
      <c r="J28" s="11"/>
      <c r="K28" s="11"/>
    </row>
    <row r="29" spans="2:25" ht="18.75" x14ac:dyDescent="0.25">
      <c r="C29" s="555" t="s">
        <v>60</v>
      </c>
      <c r="D29" s="628"/>
      <c r="E29" s="557"/>
      <c r="F29" s="557"/>
      <c r="G29" s="26"/>
      <c r="H29" s="11"/>
      <c r="I29" s="11"/>
      <c r="J29" s="11"/>
      <c r="K29" s="11"/>
    </row>
    <row r="30" spans="2:25" ht="18.75" x14ac:dyDescent="0.25">
      <c r="E30" s="11"/>
      <c r="F30" s="25"/>
      <c r="G30" s="26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3" orientation="landscape" r:id="rId1"/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topLeftCell="C1" zoomScale="60" zoomScaleNormal="60" workbookViewId="0">
      <selection activeCell="D6" sqref="D6:Y16"/>
    </sheetView>
  </sheetViews>
  <sheetFormatPr defaultRowHeight="15" x14ac:dyDescent="0.25"/>
  <cols>
    <col min="2" max="3" width="21.5703125" customWidth="1"/>
    <col min="4" max="4" width="23.28515625" style="5" customWidth="1"/>
    <col min="5" max="5" width="25.85546875" customWidth="1"/>
    <col min="6" max="6" width="57.85546875" customWidth="1"/>
    <col min="7" max="7" width="16.28515625" customWidth="1"/>
    <col min="8" max="8" width="10.85546875" customWidth="1"/>
    <col min="10" max="10" width="11.28515625" customWidth="1"/>
    <col min="11" max="11" width="14.5703125" customWidth="1"/>
    <col min="12" max="12" width="20.7109375" customWidth="1"/>
    <col min="13" max="13" width="11.28515625" customWidth="1"/>
    <col min="17" max="17" width="9.140625" customWidth="1"/>
    <col min="23" max="24" width="11.140625" bestFit="1" customWidth="1"/>
  </cols>
  <sheetData>
    <row r="2" spans="2:25" ht="23.25" x14ac:dyDescent="0.35">
      <c r="B2" s="520" t="s">
        <v>1</v>
      </c>
      <c r="C2" s="520"/>
      <c r="D2" s="520"/>
      <c r="E2" s="521"/>
      <c r="F2" s="520" t="s">
        <v>3</v>
      </c>
      <c r="G2" s="520"/>
      <c r="H2" s="522" t="s">
        <v>2</v>
      </c>
      <c r="I2" s="521">
        <v>8</v>
      </c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24" t="s">
        <v>0</v>
      </c>
      <c r="C4" s="924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540" t="s">
        <v>22</v>
      </c>
      <c r="J4" s="541"/>
      <c r="K4" s="542"/>
      <c r="L4" s="927" t="s">
        <v>133</v>
      </c>
      <c r="M4" s="917" t="s">
        <v>23</v>
      </c>
      <c r="N4" s="918"/>
      <c r="O4" s="919"/>
      <c r="P4" s="919"/>
      <c r="Q4" s="920"/>
      <c r="R4" s="933" t="s">
        <v>24</v>
      </c>
      <c r="S4" s="934"/>
      <c r="T4" s="934"/>
      <c r="U4" s="934"/>
      <c r="V4" s="934"/>
      <c r="W4" s="934"/>
      <c r="X4" s="934"/>
      <c r="Y4" s="937"/>
    </row>
    <row r="5" spans="2:25" s="16" customFormat="1" ht="28.5" customHeight="1" thickBot="1" x14ac:dyDescent="0.3">
      <c r="B5" s="925"/>
      <c r="C5" s="925"/>
      <c r="D5" s="925"/>
      <c r="E5" s="925"/>
      <c r="F5" s="925"/>
      <c r="G5" s="925"/>
      <c r="H5" s="925"/>
      <c r="I5" s="452" t="s">
        <v>26</v>
      </c>
      <c r="J5" s="782" t="s">
        <v>27</v>
      </c>
      <c r="K5" s="452" t="s">
        <v>28</v>
      </c>
      <c r="L5" s="928"/>
      <c r="M5" s="415" t="s">
        <v>29</v>
      </c>
      <c r="N5" s="415" t="s">
        <v>98</v>
      </c>
      <c r="O5" s="415" t="s">
        <v>30</v>
      </c>
      <c r="P5" s="416" t="s">
        <v>99</v>
      </c>
      <c r="Q5" s="415" t="s">
        <v>100</v>
      </c>
      <c r="R5" s="415" t="s">
        <v>31</v>
      </c>
      <c r="S5" s="415" t="s">
        <v>32</v>
      </c>
      <c r="T5" s="415" t="s">
        <v>33</v>
      </c>
      <c r="U5" s="415" t="s">
        <v>34</v>
      </c>
      <c r="V5" s="415" t="s">
        <v>101</v>
      </c>
      <c r="W5" s="415" t="s">
        <v>102</v>
      </c>
      <c r="X5" s="415" t="s">
        <v>103</v>
      </c>
      <c r="Y5" s="782" t="s">
        <v>104</v>
      </c>
    </row>
    <row r="6" spans="2:25" s="16" customFormat="1" ht="26.45" customHeight="1" x14ac:dyDescent="0.25">
      <c r="B6" s="585" t="s">
        <v>5</v>
      </c>
      <c r="C6" s="246"/>
      <c r="D6" s="113" t="s">
        <v>42</v>
      </c>
      <c r="E6" s="104" t="s">
        <v>19</v>
      </c>
      <c r="F6" s="907" t="s">
        <v>39</v>
      </c>
      <c r="G6" s="184">
        <v>17</v>
      </c>
      <c r="H6" s="210"/>
      <c r="I6" s="199">
        <v>1.7</v>
      </c>
      <c r="J6" s="15">
        <v>4.42</v>
      </c>
      <c r="K6" s="41">
        <v>0.85</v>
      </c>
      <c r="L6" s="211">
        <v>49.98</v>
      </c>
      <c r="M6" s="213">
        <v>0</v>
      </c>
      <c r="N6" s="47">
        <v>0</v>
      </c>
      <c r="O6" s="37">
        <v>0.1</v>
      </c>
      <c r="P6" s="37">
        <v>0</v>
      </c>
      <c r="Q6" s="186">
        <v>0</v>
      </c>
      <c r="R6" s="47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186">
        <v>0</v>
      </c>
    </row>
    <row r="7" spans="2:25" s="16" customFormat="1" ht="26.45" customHeight="1" x14ac:dyDescent="0.25">
      <c r="B7" s="120"/>
      <c r="C7" s="108"/>
      <c r="D7" s="118">
        <v>75</v>
      </c>
      <c r="E7" s="109" t="s">
        <v>9</v>
      </c>
      <c r="F7" s="106" t="s">
        <v>107</v>
      </c>
      <c r="G7" s="109">
        <v>100</v>
      </c>
      <c r="H7" s="87"/>
      <c r="I7" s="267">
        <v>13.8</v>
      </c>
      <c r="J7" s="30">
        <v>3.2</v>
      </c>
      <c r="K7" s="432">
        <v>5.0999999999999996</v>
      </c>
      <c r="L7" s="684">
        <v>103.9</v>
      </c>
      <c r="M7" s="267">
        <v>0.03</v>
      </c>
      <c r="N7" s="30">
        <v>0.1</v>
      </c>
      <c r="O7" s="30">
        <v>2.66</v>
      </c>
      <c r="P7" s="30">
        <v>180</v>
      </c>
      <c r="Q7" s="432">
        <v>0.16</v>
      </c>
      <c r="R7" s="871">
        <v>29</v>
      </c>
      <c r="S7" s="30">
        <v>116.05</v>
      </c>
      <c r="T7" s="30">
        <v>18.86</v>
      </c>
      <c r="U7" s="30">
        <v>0.54</v>
      </c>
      <c r="V7" s="30">
        <v>92.2</v>
      </c>
      <c r="W7" s="30">
        <v>1E-3</v>
      </c>
      <c r="X7" s="30">
        <v>1E-3</v>
      </c>
      <c r="Y7" s="41">
        <v>0.56999999999999995</v>
      </c>
    </row>
    <row r="8" spans="2:25" s="16" customFormat="1" ht="30" customHeight="1" x14ac:dyDescent="0.25">
      <c r="B8" s="119"/>
      <c r="C8" s="98"/>
      <c r="D8" s="118">
        <v>226</v>
      </c>
      <c r="E8" s="109" t="s">
        <v>58</v>
      </c>
      <c r="F8" s="127" t="s">
        <v>123</v>
      </c>
      <c r="G8" s="190">
        <v>180</v>
      </c>
      <c r="H8" s="87"/>
      <c r="I8" s="226">
        <v>3.96</v>
      </c>
      <c r="J8" s="20">
        <v>4.68</v>
      </c>
      <c r="K8" s="46">
        <v>30.78</v>
      </c>
      <c r="L8" s="225">
        <v>181.62</v>
      </c>
      <c r="M8" s="226">
        <v>0.18</v>
      </c>
      <c r="N8" s="20">
        <v>0.13</v>
      </c>
      <c r="O8" s="20">
        <v>25.2</v>
      </c>
      <c r="P8" s="20">
        <v>18.36</v>
      </c>
      <c r="Q8" s="46">
        <v>7.0000000000000007E-2</v>
      </c>
      <c r="R8" s="19">
        <v>16.809999999999999</v>
      </c>
      <c r="S8" s="20">
        <v>94.36</v>
      </c>
      <c r="T8" s="20">
        <v>35.24</v>
      </c>
      <c r="U8" s="20">
        <v>1.58</v>
      </c>
      <c r="V8" s="20">
        <v>966.42</v>
      </c>
      <c r="W8" s="20">
        <v>2.5000000000000001E-2</v>
      </c>
      <c r="X8" s="20">
        <v>0</v>
      </c>
      <c r="Y8" s="46">
        <v>0.05</v>
      </c>
    </row>
    <row r="9" spans="2:25" s="16" customFormat="1" ht="26.45" customHeight="1" x14ac:dyDescent="0.25">
      <c r="B9" s="119"/>
      <c r="C9" s="653" t="s">
        <v>67</v>
      </c>
      <c r="D9" s="128">
        <v>98</v>
      </c>
      <c r="E9" s="151" t="s">
        <v>17</v>
      </c>
      <c r="F9" s="817" t="s">
        <v>16</v>
      </c>
      <c r="G9" s="151">
        <v>200</v>
      </c>
      <c r="H9" s="818"/>
      <c r="I9" s="248">
        <v>0.4</v>
      </c>
      <c r="J9" s="60">
        <v>0</v>
      </c>
      <c r="K9" s="61">
        <v>27</v>
      </c>
      <c r="L9" s="819">
        <v>59.48</v>
      </c>
      <c r="M9" s="248">
        <v>0</v>
      </c>
      <c r="N9" s="60">
        <v>0</v>
      </c>
      <c r="O9" s="60">
        <v>1.4</v>
      </c>
      <c r="P9" s="60">
        <v>0</v>
      </c>
      <c r="Q9" s="61">
        <v>0</v>
      </c>
      <c r="R9" s="59">
        <v>0.21</v>
      </c>
      <c r="S9" s="60">
        <v>0</v>
      </c>
      <c r="T9" s="60">
        <v>0</v>
      </c>
      <c r="U9" s="60">
        <v>0.02</v>
      </c>
      <c r="V9" s="60">
        <v>0.2</v>
      </c>
      <c r="W9" s="60">
        <v>0</v>
      </c>
      <c r="X9" s="60">
        <v>0</v>
      </c>
      <c r="Y9" s="43">
        <v>0</v>
      </c>
    </row>
    <row r="10" spans="2:25" s="16" customFormat="1" ht="26.45" customHeight="1" x14ac:dyDescent="0.25">
      <c r="B10" s="119"/>
      <c r="C10" s="654" t="s">
        <v>69</v>
      </c>
      <c r="D10" s="813">
        <v>100</v>
      </c>
      <c r="E10" s="156" t="s">
        <v>17</v>
      </c>
      <c r="F10" s="814" t="s">
        <v>173</v>
      </c>
      <c r="G10" s="813">
        <v>200</v>
      </c>
      <c r="H10" s="815"/>
      <c r="I10" s="249">
        <v>0.15</v>
      </c>
      <c r="J10" s="56">
        <v>0.04</v>
      </c>
      <c r="K10" s="74">
        <v>12.83</v>
      </c>
      <c r="L10" s="813">
        <v>52.45</v>
      </c>
      <c r="M10" s="249">
        <v>0</v>
      </c>
      <c r="N10" s="56">
        <v>0</v>
      </c>
      <c r="O10" s="56">
        <v>1.2</v>
      </c>
      <c r="P10" s="56">
        <v>0</v>
      </c>
      <c r="Q10" s="74">
        <v>0</v>
      </c>
      <c r="R10" s="735">
        <v>6.83</v>
      </c>
      <c r="S10" s="56">
        <v>5.22</v>
      </c>
      <c r="T10" s="56">
        <v>4.5199999999999996</v>
      </c>
      <c r="U10" s="56">
        <v>0.12</v>
      </c>
      <c r="V10" s="56">
        <v>42.79</v>
      </c>
      <c r="W10" s="56">
        <v>3.5E-4</v>
      </c>
      <c r="X10" s="56">
        <v>2.0000000000000002E-5</v>
      </c>
      <c r="Y10" s="74">
        <v>0</v>
      </c>
    </row>
    <row r="11" spans="2:25" s="16" customFormat="1" ht="26.45" customHeight="1" x14ac:dyDescent="0.25">
      <c r="B11" s="119"/>
      <c r="C11" s="109"/>
      <c r="D11" s="366">
        <v>119</v>
      </c>
      <c r="E11" s="110" t="s">
        <v>13</v>
      </c>
      <c r="F11" s="107" t="s">
        <v>50</v>
      </c>
      <c r="G11" s="108">
        <v>45</v>
      </c>
      <c r="H11" s="216"/>
      <c r="I11" s="199">
        <v>3.19</v>
      </c>
      <c r="J11" s="15">
        <v>0.31</v>
      </c>
      <c r="K11" s="41">
        <v>19.89</v>
      </c>
      <c r="L11" s="211">
        <v>108</v>
      </c>
      <c r="M11" s="199">
        <v>0.05</v>
      </c>
      <c r="N11" s="17">
        <v>0.02</v>
      </c>
      <c r="O11" s="15">
        <v>0</v>
      </c>
      <c r="P11" s="15">
        <v>0</v>
      </c>
      <c r="Q11" s="41">
        <v>0</v>
      </c>
      <c r="R11" s="17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262">
        <v>0</v>
      </c>
    </row>
    <row r="12" spans="2:25" s="16" customFormat="1" ht="26.45" customHeight="1" x14ac:dyDescent="0.25">
      <c r="B12" s="119"/>
      <c r="C12" s="109"/>
      <c r="D12" s="118">
        <v>120</v>
      </c>
      <c r="E12" s="110" t="s">
        <v>14</v>
      </c>
      <c r="F12" s="107" t="s">
        <v>12</v>
      </c>
      <c r="G12" s="108">
        <v>30</v>
      </c>
      <c r="H12" s="216"/>
      <c r="I12" s="199">
        <v>1.71</v>
      </c>
      <c r="J12" s="15">
        <v>0.33</v>
      </c>
      <c r="K12" s="41">
        <v>11.16</v>
      </c>
      <c r="L12" s="211">
        <v>54.39</v>
      </c>
      <c r="M12" s="199">
        <v>0.02</v>
      </c>
      <c r="N12" s="15">
        <v>0.03</v>
      </c>
      <c r="O12" s="15">
        <v>0.1</v>
      </c>
      <c r="P12" s="15">
        <v>0</v>
      </c>
      <c r="Q12" s="41">
        <v>0</v>
      </c>
      <c r="R12" s="17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41">
        <v>0.02</v>
      </c>
    </row>
    <row r="13" spans="2:25" s="16" customFormat="1" ht="26.45" customHeight="1" x14ac:dyDescent="0.25">
      <c r="B13" s="119"/>
      <c r="C13" s="653" t="s">
        <v>67</v>
      </c>
      <c r="D13" s="128"/>
      <c r="E13" s="133"/>
      <c r="F13" s="339" t="s">
        <v>20</v>
      </c>
      <c r="G13" s="243">
        <f t="shared" ref="G13:Y13" si="0">G6+G7+G8+G10+G11+G12</f>
        <v>572</v>
      </c>
      <c r="H13" s="243"/>
      <c r="I13" s="244">
        <f t="shared" si="0"/>
        <v>24.51</v>
      </c>
      <c r="J13" s="341">
        <f t="shared" si="0"/>
        <v>12.98</v>
      </c>
      <c r="K13" s="342">
        <f t="shared" si="0"/>
        <v>80.61</v>
      </c>
      <c r="L13" s="356">
        <f t="shared" si="0"/>
        <v>550.34</v>
      </c>
      <c r="M13" s="340">
        <f t="shared" si="0"/>
        <v>0.28000000000000003</v>
      </c>
      <c r="N13" s="341">
        <f t="shared" si="0"/>
        <v>0.28000000000000003</v>
      </c>
      <c r="O13" s="341">
        <f t="shared" si="0"/>
        <v>29.26</v>
      </c>
      <c r="P13" s="341">
        <f t="shared" si="0"/>
        <v>198.36</v>
      </c>
      <c r="Q13" s="342">
        <f t="shared" si="0"/>
        <v>0.23</v>
      </c>
      <c r="R13" s="693">
        <f t="shared" si="0"/>
        <v>102.94999999999999</v>
      </c>
      <c r="S13" s="341">
        <f t="shared" si="0"/>
        <v>361.92</v>
      </c>
      <c r="T13" s="341">
        <f t="shared" si="0"/>
        <v>101.86</v>
      </c>
      <c r="U13" s="341">
        <f t="shared" si="0"/>
        <v>4.1700000000000008</v>
      </c>
      <c r="V13" s="341">
        <f t="shared" si="0"/>
        <v>1235.1299999999997</v>
      </c>
      <c r="W13" s="341">
        <f t="shared" si="0"/>
        <v>3.0849999999999999E-2</v>
      </c>
      <c r="X13" s="435">
        <f t="shared" si="0"/>
        <v>6.5199999999999998E-3</v>
      </c>
      <c r="Y13" s="243">
        <f t="shared" si="0"/>
        <v>0.64</v>
      </c>
    </row>
    <row r="14" spans="2:25" s="16" customFormat="1" ht="26.45" customHeight="1" x14ac:dyDescent="0.25">
      <c r="B14" s="119"/>
      <c r="C14" s="654" t="s">
        <v>69</v>
      </c>
      <c r="D14" s="497"/>
      <c r="E14" s="134"/>
      <c r="F14" s="343" t="s">
        <v>20</v>
      </c>
      <c r="G14" s="241">
        <f>G6+G7+G8+G9+G11+G12</f>
        <v>572</v>
      </c>
      <c r="H14" s="428"/>
      <c r="I14" s="428">
        <f t="shared" ref="I14:Y14" si="1">I6+I7+I8+I9+I11+I12</f>
        <v>24.76</v>
      </c>
      <c r="J14" s="406">
        <f t="shared" si="1"/>
        <v>12.940000000000001</v>
      </c>
      <c r="K14" s="408">
        <f t="shared" si="1"/>
        <v>94.78</v>
      </c>
      <c r="L14" s="461">
        <f t="shared" si="1"/>
        <v>557.37</v>
      </c>
      <c r="M14" s="407">
        <f t="shared" si="1"/>
        <v>0.28000000000000003</v>
      </c>
      <c r="N14" s="406">
        <f t="shared" si="1"/>
        <v>0.28000000000000003</v>
      </c>
      <c r="O14" s="406">
        <f t="shared" si="1"/>
        <v>29.46</v>
      </c>
      <c r="P14" s="406">
        <f t="shared" si="1"/>
        <v>198.36</v>
      </c>
      <c r="Q14" s="408">
        <f t="shared" si="1"/>
        <v>0.23</v>
      </c>
      <c r="R14" s="725">
        <f t="shared" si="1"/>
        <v>96.329999999999984</v>
      </c>
      <c r="S14" s="406">
        <f t="shared" si="1"/>
        <v>356.70000000000005</v>
      </c>
      <c r="T14" s="406">
        <f t="shared" si="1"/>
        <v>97.34</v>
      </c>
      <c r="U14" s="406">
        <f t="shared" si="1"/>
        <v>4.07</v>
      </c>
      <c r="V14" s="406">
        <f t="shared" si="1"/>
        <v>1192.54</v>
      </c>
      <c r="W14" s="406">
        <f t="shared" si="1"/>
        <v>3.0500000000000003E-2</v>
      </c>
      <c r="X14" s="725">
        <f t="shared" si="1"/>
        <v>6.5000000000000006E-3</v>
      </c>
      <c r="Y14" s="408">
        <f t="shared" si="1"/>
        <v>0.64</v>
      </c>
    </row>
    <row r="15" spans="2:25" s="16" customFormat="1" ht="26.45" customHeight="1" x14ac:dyDescent="0.25">
      <c r="B15" s="119"/>
      <c r="C15" s="685" t="s">
        <v>67</v>
      </c>
      <c r="D15" s="128"/>
      <c r="E15" s="133"/>
      <c r="F15" s="339" t="s">
        <v>21</v>
      </c>
      <c r="G15" s="151"/>
      <c r="H15" s="133"/>
      <c r="I15" s="169"/>
      <c r="J15" s="22"/>
      <c r="K15" s="62"/>
      <c r="L15" s="314">
        <f>L13/27.2</f>
        <v>20.233088235294119</v>
      </c>
      <c r="M15" s="169"/>
      <c r="N15" s="22"/>
      <c r="O15" s="22"/>
      <c r="P15" s="22"/>
      <c r="Q15" s="62"/>
      <c r="R15" s="52"/>
      <c r="S15" s="22"/>
      <c r="T15" s="22"/>
      <c r="U15" s="22"/>
      <c r="V15" s="22"/>
      <c r="W15" s="22"/>
      <c r="X15" s="22"/>
      <c r="Y15" s="62"/>
    </row>
    <row r="16" spans="2:25" s="36" customFormat="1" ht="41.25" customHeight="1" thickBot="1" x14ac:dyDescent="0.3">
      <c r="B16" s="120"/>
      <c r="C16" s="686" t="s">
        <v>69</v>
      </c>
      <c r="D16" s="442"/>
      <c r="E16" s="135"/>
      <c r="F16" s="345" t="s">
        <v>21</v>
      </c>
      <c r="G16" s="154"/>
      <c r="H16" s="135"/>
      <c r="I16" s="250"/>
      <c r="J16" s="131"/>
      <c r="K16" s="132"/>
      <c r="L16" s="315">
        <f>L14/27.2</f>
        <v>20.491544117647059</v>
      </c>
      <c r="M16" s="250"/>
      <c r="N16" s="131"/>
      <c r="O16" s="131"/>
      <c r="P16" s="131"/>
      <c r="Q16" s="132"/>
      <c r="R16" s="376"/>
      <c r="S16" s="131"/>
      <c r="T16" s="131"/>
      <c r="U16" s="131"/>
      <c r="V16" s="131"/>
      <c r="W16" s="131"/>
      <c r="X16" s="131"/>
      <c r="Y16" s="132"/>
    </row>
    <row r="17" spans="2:25" s="16" customFormat="1" ht="33.75" customHeight="1" x14ac:dyDescent="0.25">
      <c r="B17" s="583" t="s">
        <v>6</v>
      </c>
      <c r="C17" s="123"/>
      <c r="D17" s="311">
        <v>13</v>
      </c>
      <c r="E17" s="328" t="s">
        <v>7</v>
      </c>
      <c r="F17" s="531" t="s">
        <v>54</v>
      </c>
      <c r="G17" s="484"/>
      <c r="H17" s="246"/>
      <c r="I17" s="380"/>
      <c r="J17" s="382"/>
      <c r="K17" s="378"/>
      <c r="L17" s="448"/>
      <c r="M17" s="213"/>
      <c r="N17" s="37"/>
      <c r="O17" s="37"/>
      <c r="P17" s="37"/>
      <c r="Q17" s="186"/>
      <c r="R17" s="47"/>
      <c r="S17" s="37"/>
      <c r="T17" s="37"/>
      <c r="U17" s="37"/>
      <c r="V17" s="37"/>
      <c r="W17" s="37"/>
      <c r="X17" s="37"/>
      <c r="Y17" s="186"/>
    </row>
    <row r="18" spans="2:25" s="16" customFormat="1" ht="33.75" customHeight="1" x14ac:dyDescent="0.25">
      <c r="B18" s="463"/>
      <c r="C18" s="109"/>
      <c r="D18" s="118">
        <v>48</v>
      </c>
      <c r="E18" s="486" t="s">
        <v>8</v>
      </c>
      <c r="F18" s="147" t="s">
        <v>66</v>
      </c>
      <c r="G18" s="584">
        <v>250</v>
      </c>
      <c r="H18" s="110"/>
      <c r="I18" s="200">
        <v>9</v>
      </c>
      <c r="J18" s="13">
        <v>8</v>
      </c>
      <c r="K18" s="43">
        <v>10</v>
      </c>
      <c r="L18" s="88">
        <v>147</v>
      </c>
      <c r="M18" s="200">
        <v>0.12</v>
      </c>
      <c r="N18" s="75">
        <v>0.1</v>
      </c>
      <c r="O18" s="13">
        <v>19.3</v>
      </c>
      <c r="P18" s="13">
        <v>120</v>
      </c>
      <c r="Q18" s="43">
        <v>0.08</v>
      </c>
      <c r="R18" s="75">
        <v>57.55</v>
      </c>
      <c r="S18" s="13">
        <v>125.17</v>
      </c>
      <c r="T18" s="13">
        <v>33.799999999999997</v>
      </c>
      <c r="U18" s="13">
        <v>1.07</v>
      </c>
      <c r="V18" s="13">
        <v>401.75</v>
      </c>
      <c r="W18" s="13">
        <v>5.0000000000000001E-3</v>
      </c>
      <c r="X18" s="13">
        <v>0</v>
      </c>
      <c r="Y18" s="43">
        <v>0.25</v>
      </c>
    </row>
    <row r="19" spans="2:25" s="16" customFormat="1" ht="33.75" customHeight="1" x14ac:dyDescent="0.25">
      <c r="B19" s="463"/>
      <c r="C19" s="625" t="s">
        <v>67</v>
      </c>
      <c r="D19" s="133">
        <v>152</v>
      </c>
      <c r="E19" s="151" t="s">
        <v>77</v>
      </c>
      <c r="F19" s="383" t="s">
        <v>52</v>
      </c>
      <c r="G19" s="474">
        <v>100</v>
      </c>
      <c r="H19" s="133"/>
      <c r="I19" s="207">
        <v>19.16</v>
      </c>
      <c r="J19" s="54">
        <v>16.64</v>
      </c>
      <c r="K19" s="72">
        <v>8.74</v>
      </c>
      <c r="L19" s="273">
        <v>261.98</v>
      </c>
      <c r="M19" s="207">
        <v>0.08</v>
      </c>
      <c r="N19" s="54">
        <v>0.14000000000000001</v>
      </c>
      <c r="O19" s="54">
        <v>0.9</v>
      </c>
      <c r="P19" s="54">
        <v>10</v>
      </c>
      <c r="Q19" s="72">
        <v>0.03</v>
      </c>
      <c r="R19" s="53">
        <v>27.64</v>
      </c>
      <c r="S19" s="54">
        <v>172.63</v>
      </c>
      <c r="T19" s="54">
        <v>22.13</v>
      </c>
      <c r="U19" s="54">
        <v>1.91</v>
      </c>
      <c r="V19" s="54">
        <v>260.82</v>
      </c>
      <c r="W19" s="54">
        <v>6.0000000000000001E-3</v>
      </c>
      <c r="X19" s="54">
        <v>1E-3</v>
      </c>
      <c r="Y19" s="72">
        <v>0.09</v>
      </c>
    </row>
    <row r="20" spans="2:25" s="16" customFormat="1" ht="33.75" customHeight="1" x14ac:dyDescent="0.25">
      <c r="B20" s="547"/>
      <c r="C20" s="624" t="s">
        <v>68</v>
      </c>
      <c r="D20" s="497">
        <v>89</v>
      </c>
      <c r="E20" s="152" t="s">
        <v>9</v>
      </c>
      <c r="F20" s="498" t="s">
        <v>80</v>
      </c>
      <c r="G20" s="475">
        <v>100</v>
      </c>
      <c r="H20" s="134"/>
      <c r="I20" s="329">
        <v>20.14</v>
      </c>
      <c r="J20" s="76">
        <v>18.940000000000001</v>
      </c>
      <c r="K20" s="330">
        <v>4.0999999999999996</v>
      </c>
      <c r="L20" s="413">
        <v>267.73</v>
      </c>
      <c r="M20" s="201">
        <v>0.06</v>
      </c>
      <c r="N20" s="65">
        <v>0.14000000000000001</v>
      </c>
      <c r="O20" s="65">
        <v>1.18</v>
      </c>
      <c r="P20" s="65">
        <v>0</v>
      </c>
      <c r="Q20" s="93">
        <v>0</v>
      </c>
      <c r="R20" s="462">
        <v>18.920000000000002</v>
      </c>
      <c r="S20" s="65">
        <v>196.35</v>
      </c>
      <c r="T20" s="65">
        <v>25.76</v>
      </c>
      <c r="U20" s="65">
        <v>2.9</v>
      </c>
      <c r="V20" s="65">
        <v>352.22</v>
      </c>
      <c r="W20" s="65">
        <v>7.7799999999999996E-3</v>
      </c>
      <c r="X20" s="65">
        <v>3.8999999999999999E-4</v>
      </c>
      <c r="Y20" s="93">
        <v>0.06</v>
      </c>
    </row>
    <row r="21" spans="2:25" s="16" customFormat="1" ht="43.5" customHeight="1" x14ac:dyDescent="0.25">
      <c r="B21" s="562"/>
      <c r="C21" s="293"/>
      <c r="D21" s="118">
        <v>227</v>
      </c>
      <c r="E21" s="117" t="s">
        <v>58</v>
      </c>
      <c r="F21" s="352" t="s">
        <v>95</v>
      </c>
      <c r="G21" s="138">
        <v>180</v>
      </c>
      <c r="H21" s="108"/>
      <c r="I21" s="226">
        <v>5.22</v>
      </c>
      <c r="J21" s="20">
        <v>4.68</v>
      </c>
      <c r="K21" s="46">
        <v>24.48</v>
      </c>
      <c r="L21" s="225">
        <v>161.1</v>
      </c>
      <c r="M21" s="226">
        <v>5.22</v>
      </c>
      <c r="N21" s="19">
        <v>0.09</v>
      </c>
      <c r="O21" s="20">
        <v>0</v>
      </c>
      <c r="P21" s="20">
        <v>23.4</v>
      </c>
      <c r="Q21" s="46">
        <v>0.09</v>
      </c>
      <c r="R21" s="19">
        <v>9.5</v>
      </c>
      <c r="S21" s="20">
        <v>131.85</v>
      </c>
      <c r="T21" s="20">
        <v>88.25</v>
      </c>
      <c r="U21" s="19">
        <v>2.95</v>
      </c>
      <c r="V21" s="20">
        <v>164.88</v>
      </c>
      <c r="W21" s="20">
        <v>2E-3</v>
      </c>
      <c r="X21" s="19">
        <v>2E-3</v>
      </c>
      <c r="Y21" s="46">
        <v>1.6E-2</v>
      </c>
    </row>
    <row r="22" spans="2:25" s="16" customFormat="1" ht="33.75" customHeight="1" x14ac:dyDescent="0.25">
      <c r="B22" s="533"/>
      <c r="C22" s="189"/>
      <c r="D22" s="486">
        <v>107</v>
      </c>
      <c r="E22" s="486" t="s">
        <v>17</v>
      </c>
      <c r="F22" s="147" t="s">
        <v>113</v>
      </c>
      <c r="G22" s="584">
        <v>200</v>
      </c>
      <c r="H22" s="110"/>
      <c r="I22" s="199">
        <v>0</v>
      </c>
      <c r="J22" s="15">
        <v>0</v>
      </c>
      <c r="K22" s="41">
        <v>24.2</v>
      </c>
      <c r="L22" s="211">
        <v>96.6</v>
      </c>
      <c r="M22" s="199">
        <v>0.08</v>
      </c>
      <c r="N22" s="17"/>
      <c r="O22" s="15">
        <v>50</v>
      </c>
      <c r="P22" s="15">
        <v>0.06</v>
      </c>
      <c r="Q22" s="41"/>
      <c r="R22" s="17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41"/>
    </row>
    <row r="23" spans="2:25" s="16" customFormat="1" ht="33.75" customHeight="1" x14ac:dyDescent="0.25">
      <c r="B23" s="533"/>
      <c r="C23" s="189"/>
      <c r="D23" s="417">
        <v>119</v>
      </c>
      <c r="E23" s="117" t="s">
        <v>13</v>
      </c>
      <c r="F23" s="352" t="s">
        <v>50</v>
      </c>
      <c r="G23" s="138">
        <v>20</v>
      </c>
      <c r="H23" s="108"/>
      <c r="I23" s="199">
        <v>1.4</v>
      </c>
      <c r="J23" s="15">
        <v>0.14000000000000001</v>
      </c>
      <c r="K23" s="41">
        <v>8.8000000000000007</v>
      </c>
      <c r="L23" s="211">
        <v>48</v>
      </c>
      <c r="M23" s="199">
        <v>0.02</v>
      </c>
      <c r="N23" s="17">
        <v>6.0000000000000001E-3</v>
      </c>
      <c r="O23" s="15">
        <v>0</v>
      </c>
      <c r="P23" s="15">
        <v>0</v>
      </c>
      <c r="Q23" s="41">
        <v>0</v>
      </c>
      <c r="R23" s="17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41">
        <v>0</v>
      </c>
    </row>
    <row r="24" spans="2:25" s="16" customFormat="1" ht="33.75" customHeight="1" x14ac:dyDescent="0.25">
      <c r="B24" s="533"/>
      <c r="C24" s="189"/>
      <c r="D24" s="117">
        <v>120</v>
      </c>
      <c r="E24" s="117" t="s">
        <v>14</v>
      </c>
      <c r="F24" s="352" t="s">
        <v>43</v>
      </c>
      <c r="G24" s="138">
        <v>20</v>
      </c>
      <c r="H24" s="108"/>
      <c r="I24" s="238">
        <v>1.1399999999999999</v>
      </c>
      <c r="J24" s="15">
        <v>0.22</v>
      </c>
      <c r="K24" s="41">
        <v>7.44</v>
      </c>
      <c r="L24" s="212">
        <v>36.26</v>
      </c>
      <c r="M24" s="226">
        <v>0.02</v>
      </c>
      <c r="N24" s="20">
        <v>2.4E-2</v>
      </c>
      <c r="O24" s="20">
        <v>0.08</v>
      </c>
      <c r="P24" s="20">
        <v>0</v>
      </c>
      <c r="Q24" s="46">
        <v>0</v>
      </c>
      <c r="R24" s="19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20">
        <v>1.2E-2</v>
      </c>
    </row>
    <row r="25" spans="2:25" s="16" customFormat="1" ht="33.75" customHeight="1" x14ac:dyDescent="0.25">
      <c r="B25" s="533"/>
      <c r="C25" s="535"/>
      <c r="D25" s="724"/>
      <c r="E25" s="724"/>
      <c r="F25" s="142" t="s">
        <v>20</v>
      </c>
      <c r="G25" s="244">
        <f>G17+G18+G19+G21+G22+G23+G24</f>
        <v>770</v>
      </c>
      <c r="H25" s="244"/>
      <c r="I25" s="244">
        <f t="shared" ref="I25:Y25" si="2">I17+I18+I19+I21+I22+I23+I24</f>
        <v>35.92</v>
      </c>
      <c r="J25" s="341">
        <f t="shared" si="2"/>
        <v>29.68</v>
      </c>
      <c r="K25" s="342">
        <f t="shared" si="2"/>
        <v>83.66</v>
      </c>
      <c r="L25" s="356">
        <f t="shared" si="2"/>
        <v>750.94</v>
      </c>
      <c r="M25" s="340">
        <f t="shared" si="2"/>
        <v>5.5399999999999991</v>
      </c>
      <c r="N25" s="341">
        <f t="shared" si="2"/>
        <v>0.36000000000000004</v>
      </c>
      <c r="O25" s="341">
        <f t="shared" si="2"/>
        <v>70.28</v>
      </c>
      <c r="P25" s="341">
        <f t="shared" si="2"/>
        <v>153.46</v>
      </c>
      <c r="Q25" s="342">
        <f t="shared" si="2"/>
        <v>0.2</v>
      </c>
      <c r="R25" s="693">
        <f t="shared" si="2"/>
        <v>108.89</v>
      </c>
      <c r="S25" s="341">
        <f t="shared" si="2"/>
        <v>497.25</v>
      </c>
      <c r="T25" s="341">
        <f t="shared" si="2"/>
        <v>165.38</v>
      </c>
      <c r="U25" s="341">
        <f t="shared" si="2"/>
        <v>6.95</v>
      </c>
      <c r="V25" s="341">
        <f t="shared" si="2"/>
        <v>919.55</v>
      </c>
      <c r="W25" s="341">
        <f t="shared" si="2"/>
        <v>1.5599999999999999E-2</v>
      </c>
      <c r="X25" s="341">
        <f t="shared" si="2"/>
        <v>6.0000000000000001E-3</v>
      </c>
      <c r="Y25" s="341">
        <f t="shared" si="2"/>
        <v>0.36799999999999999</v>
      </c>
    </row>
    <row r="26" spans="2:25" ht="32.25" customHeight="1" x14ac:dyDescent="0.25">
      <c r="B26" s="533"/>
      <c r="C26" s="624" t="s">
        <v>68</v>
      </c>
      <c r="D26" s="134"/>
      <c r="E26" s="152"/>
      <c r="F26" s="272" t="s">
        <v>20</v>
      </c>
      <c r="G26" s="241">
        <f>G17+G18+G20+G21+G22+G23+G24</f>
        <v>770</v>
      </c>
      <c r="H26" s="241"/>
      <c r="I26" s="428">
        <f t="shared" ref="I26:X26" si="3">I17+I18+I20+I21+I22+I23+I24</f>
        <v>36.9</v>
      </c>
      <c r="J26" s="406">
        <f t="shared" si="3"/>
        <v>31.98</v>
      </c>
      <c r="K26" s="408">
        <f t="shared" si="3"/>
        <v>79.02</v>
      </c>
      <c r="L26" s="461">
        <f t="shared" si="3"/>
        <v>756.69</v>
      </c>
      <c r="M26" s="407">
        <f t="shared" si="3"/>
        <v>5.5199999999999987</v>
      </c>
      <c r="N26" s="406">
        <f t="shared" si="3"/>
        <v>0.36000000000000004</v>
      </c>
      <c r="O26" s="406">
        <f t="shared" si="3"/>
        <v>70.56</v>
      </c>
      <c r="P26" s="406">
        <f t="shared" si="3"/>
        <v>143.46</v>
      </c>
      <c r="Q26" s="408">
        <f t="shared" si="3"/>
        <v>0.16999999999999998</v>
      </c>
      <c r="R26" s="725">
        <f t="shared" si="3"/>
        <v>100.17</v>
      </c>
      <c r="S26" s="406">
        <f t="shared" si="3"/>
        <v>520.97</v>
      </c>
      <c r="T26" s="406">
        <f t="shared" si="3"/>
        <v>169.01</v>
      </c>
      <c r="U26" s="406">
        <f t="shared" si="3"/>
        <v>7.94</v>
      </c>
      <c r="V26" s="406">
        <f t="shared" si="3"/>
        <v>1010.95</v>
      </c>
      <c r="W26" s="406">
        <f t="shared" si="3"/>
        <v>1.738E-2</v>
      </c>
      <c r="X26" s="406">
        <f t="shared" si="3"/>
        <v>5.3900000000000007E-3</v>
      </c>
      <c r="Y26" s="406"/>
    </row>
    <row r="27" spans="2:25" ht="30.75" customHeight="1" x14ac:dyDescent="0.25">
      <c r="B27" s="533"/>
      <c r="C27" s="625" t="s">
        <v>67</v>
      </c>
      <c r="D27" s="133"/>
      <c r="E27" s="151"/>
      <c r="F27" s="617" t="s">
        <v>21</v>
      </c>
      <c r="G27" s="151"/>
      <c r="H27" s="133"/>
      <c r="I27" s="276"/>
      <c r="J27" s="66"/>
      <c r="K27" s="268"/>
      <c r="L27" s="302">
        <f>L25/27.3</f>
        <v>27.506959706959709</v>
      </c>
      <c r="M27" s="276"/>
      <c r="N27" s="66"/>
      <c r="O27" s="66"/>
      <c r="P27" s="66"/>
      <c r="Q27" s="268"/>
      <c r="R27" s="726"/>
      <c r="S27" s="66"/>
      <c r="T27" s="66"/>
      <c r="U27" s="66"/>
      <c r="V27" s="66"/>
      <c r="W27" s="66"/>
      <c r="X27" s="66"/>
      <c r="Y27" s="268"/>
    </row>
    <row r="28" spans="2:25" ht="31.5" customHeight="1" thickBot="1" x14ac:dyDescent="0.3">
      <c r="B28" s="534"/>
      <c r="C28" s="537"/>
      <c r="D28" s="727"/>
      <c r="E28" s="727"/>
      <c r="F28" s="145" t="s">
        <v>21</v>
      </c>
      <c r="G28" s="567"/>
      <c r="H28" s="537"/>
      <c r="I28" s="728"/>
      <c r="J28" s="729"/>
      <c r="K28" s="730"/>
      <c r="L28" s="349">
        <f>L26/27.3</f>
        <v>27.71758241758242</v>
      </c>
      <c r="M28" s="728"/>
      <c r="N28" s="731"/>
      <c r="O28" s="729"/>
      <c r="P28" s="729"/>
      <c r="Q28" s="730"/>
      <c r="R28" s="731"/>
      <c r="S28" s="729"/>
      <c r="T28" s="729"/>
      <c r="U28" s="729"/>
      <c r="V28" s="729"/>
      <c r="W28" s="729"/>
      <c r="X28" s="729"/>
      <c r="Y28" s="730"/>
    </row>
    <row r="29" spans="2:25" x14ac:dyDescent="0.2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.75" x14ac:dyDescent="0.25">
      <c r="B30" s="307"/>
      <c r="C30" s="307"/>
      <c r="D30" s="228"/>
      <c r="E30" s="180"/>
      <c r="F30" s="25"/>
      <c r="G30" s="26"/>
      <c r="H30" s="11"/>
      <c r="I30" s="9"/>
      <c r="J30" s="11"/>
      <c r="K30" s="11"/>
    </row>
    <row r="32" spans="2:25" ht="15.75" x14ac:dyDescent="0.25">
      <c r="C32" s="552" t="s">
        <v>59</v>
      </c>
      <c r="D32" s="627"/>
      <c r="E32" s="554"/>
      <c r="F32" s="554"/>
    </row>
    <row r="33" spans="3:11" ht="15.75" x14ac:dyDescent="0.25">
      <c r="C33" s="555" t="s">
        <v>60</v>
      </c>
      <c r="D33" s="628"/>
      <c r="E33" s="557"/>
      <c r="F33" s="557"/>
    </row>
    <row r="36" spans="3:11" x14ac:dyDescent="0.25">
      <c r="E36" s="11"/>
      <c r="F36" s="11"/>
      <c r="G36" s="11"/>
      <c r="H36" s="11"/>
      <c r="I36" s="11"/>
      <c r="J36" s="11"/>
      <c r="K36" s="11"/>
    </row>
  </sheetData>
  <mergeCells count="10">
    <mergeCell ref="M4:Q4"/>
    <mergeCell ref="R4:Y4"/>
    <mergeCell ref="D4:D5"/>
    <mergeCell ref="L4:L5"/>
    <mergeCell ref="B4:B5"/>
    <mergeCell ref="C4:C5"/>
    <mergeCell ref="E4:E5"/>
    <mergeCell ref="F4:F5"/>
    <mergeCell ref="H4:H5"/>
    <mergeCell ref="G4:G5"/>
  </mergeCells>
  <pageMargins left="0.7" right="0.7" top="0.75" bottom="0.75" header="0.3" footer="0.3"/>
  <pageSetup paperSize="9" scale="3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G20" sqref="G20:Y20"/>
    </sheetView>
  </sheetViews>
  <sheetFormatPr defaultRowHeight="15" x14ac:dyDescent="0.25"/>
  <cols>
    <col min="2" max="2" width="20.140625" customWidth="1"/>
    <col min="3" max="3" width="14.140625" style="5" customWidth="1"/>
    <col min="4" max="4" width="23.28515625" style="5" customWidth="1"/>
    <col min="5" max="5" width="20.85546875" customWidth="1"/>
    <col min="6" max="6" width="57.42578125" customWidth="1"/>
    <col min="7" max="7" width="16.28515625" customWidth="1"/>
    <col min="8" max="8" width="10.85546875" customWidth="1"/>
    <col min="10" max="10" width="11.28515625" customWidth="1"/>
    <col min="11" max="11" width="15" customWidth="1"/>
    <col min="12" max="12" width="24.28515625" customWidth="1"/>
    <col min="13" max="13" width="11.28515625" customWidth="1"/>
    <col min="17" max="17" width="9.140625" customWidth="1"/>
    <col min="23" max="23" width="15.5703125" customWidth="1"/>
    <col min="24" max="24" width="11.140625" bestFit="1" customWidth="1"/>
  </cols>
  <sheetData>
    <row r="2" spans="2:25" ht="23.25" x14ac:dyDescent="0.35">
      <c r="B2" s="520" t="s">
        <v>1</v>
      </c>
      <c r="C2" s="520"/>
      <c r="D2" s="521"/>
      <c r="E2" s="520" t="s">
        <v>3</v>
      </c>
      <c r="F2" s="520"/>
      <c r="G2" s="522" t="s">
        <v>2</v>
      </c>
      <c r="H2" s="521">
        <v>9</v>
      </c>
      <c r="I2" s="6"/>
      <c r="L2" s="8"/>
      <c r="M2" s="7"/>
      <c r="N2" s="1"/>
      <c r="O2" s="2"/>
    </row>
    <row r="3" spans="2:25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944" t="s">
        <v>0</v>
      </c>
      <c r="C4" s="942"/>
      <c r="D4" s="926" t="s">
        <v>138</v>
      </c>
      <c r="E4" s="924" t="s">
        <v>37</v>
      </c>
      <c r="F4" s="926" t="s">
        <v>36</v>
      </c>
      <c r="G4" s="926" t="s">
        <v>25</v>
      </c>
      <c r="H4" s="926" t="s">
        <v>35</v>
      </c>
      <c r="I4" s="921" t="s">
        <v>22</v>
      </c>
      <c r="J4" s="929"/>
      <c r="K4" s="930"/>
      <c r="L4" s="927" t="s">
        <v>133</v>
      </c>
      <c r="M4" s="917" t="s">
        <v>23</v>
      </c>
      <c r="N4" s="918"/>
      <c r="O4" s="919"/>
      <c r="P4" s="919"/>
      <c r="Q4" s="920"/>
      <c r="R4" s="921" t="s">
        <v>24</v>
      </c>
      <c r="S4" s="922"/>
      <c r="T4" s="922"/>
      <c r="U4" s="922"/>
      <c r="V4" s="922"/>
      <c r="W4" s="922"/>
      <c r="X4" s="922"/>
      <c r="Y4" s="923"/>
    </row>
    <row r="5" spans="2:25" s="16" customFormat="1" ht="28.5" customHeight="1" thickBot="1" x14ac:dyDescent="0.3">
      <c r="B5" s="928"/>
      <c r="C5" s="925"/>
      <c r="D5" s="925"/>
      <c r="E5" s="925"/>
      <c r="F5" s="925"/>
      <c r="G5" s="925"/>
      <c r="H5" s="925"/>
      <c r="I5" s="102" t="s">
        <v>26</v>
      </c>
      <c r="J5" s="373" t="s">
        <v>27</v>
      </c>
      <c r="K5" s="85" t="s">
        <v>28</v>
      </c>
      <c r="L5" s="928"/>
      <c r="M5" s="545" t="s">
        <v>29</v>
      </c>
      <c r="N5" s="545" t="s">
        <v>98</v>
      </c>
      <c r="O5" s="545" t="s">
        <v>30</v>
      </c>
      <c r="P5" s="372" t="s">
        <v>99</v>
      </c>
      <c r="Q5" s="545" t="s">
        <v>100</v>
      </c>
      <c r="R5" s="545" t="s">
        <v>31</v>
      </c>
      <c r="S5" s="545" t="s">
        <v>32</v>
      </c>
      <c r="T5" s="545" t="s">
        <v>33</v>
      </c>
      <c r="U5" s="545" t="s">
        <v>34</v>
      </c>
      <c r="V5" s="545" t="s">
        <v>101</v>
      </c>
      <c r="W5" s="545" t="s">
        <v>102</v>
      </c>
      <c r="X5" s="545" t="s">
        <v>103</v>
      </c>
      <c r="Y5" s="373" t="s">
        <v>104</v>
      </c>
    </row>
    <row r="6" spans="2:25" s="16" customFormat="1" ht="26.45" customHeight="1" x14ac:dyDescent="0.25">
      <c r="B6" s="119" t="s">
        <v>5</v>
      </c>
      <c r="C6" s="651"/>
      <c r="D6" s="311">
        <v>137</v>
      </c>
      <c r="E6" s="569" t="s">
        <v>19</v>
      </c>
      <c r="F6" s="739" t="s">
        <v>144</v>
      </c>
      <c r="G6" s="740">
        <v>100</v>
      </c>
      <c r="H6" s="123"/>
      <c r="I6" s="280">
        <v>0.8</v>
      </c>
      <c r="J6" s="49">
        <v>0.2</v>
      </c>
      <c r="K6" s="310">
        <v>7.5</v>
      </c>
      <c r="L6" s="508">
        <v>38</v>
      </c>
      <c r="M6" s="278">
        <v>0.06</v>
      </c>
      <c r="N6" s="280">
        <v>0.03</v>
      </c>
      <c r="O6" s="49">
        <v>38</v>
      </c>
      <c r="P6" s="49">
        <v>10</v>
      </c>
      <c r="Q6" s="50">
        <v>0</v>
      </c>
      <c r="R6" s="278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6" customFormat="1" ht="26.25" customHeight="1" x14ac:dyDescent="0.25">
      <c r="B7" s="120"/>
      <c r="C7" s="98"/>
      <c r="D7" s="87">
        <v>67</v>
      </c>
      <c r="E7" s="109" t="s">
        <v>56</v>
      </c>
      <c r="F7" s="173" t="s">
        <v>72</v>
      </c>
      <c r="G7" s="109">
        <v>200</v>
      </c>
      <c r="H7" s="137"/>
      <c r="I7" s="226">
        <v>25</v>
      </c>
      <c r="J7" s="20">
        <v>26</v>
      </c>
      <c r="K7" s="46">
        <v>3.6</v>
      </c>
      <c r="L7" s="160">
        <v>348.6</v>
      </c>
      <c r="M7" s="226">
        <v>0.1</v>
      </c>
      <c r="N7" s="19">
        <v>0.76</v>
      </c>
      <c r="O7" s="20">
        <v>0.82</v>
      </c>
      <c r="P7" s="20">
        <v>520</v>
      </c>
      <c r="Q7" s="46">
        <v>3.54</v>
      </c>
      <c r="R7" s="226">
        <v>358.24</v>
      </c>
      <c r="S7" s="20">
        <v>431.58</v>
      </c>
      <c r="T7" s="20">
        <v>31.82</v>
      </c>
      <c r="U7" s="20">
        <v>3.66</v>
      </c>
      <c r="V7" s="20">
        <v>285.2</v>
      </c>
      <c r="W7" s="20">
        <v>4.0000000000000001E-3</v>
      </c>
      <c r="X7" s="20">
        <v>4.5999999999999999E-2</v>
      </c>
      <c r="Y7" s="46">
        <v>0</v>
      </c>
    </row>
    <row r="8" spans="2:25" s="36" customFormat="1" ht="27" customHeight="1" x14ac:dyDescent="0.25">
      <c r="B8" s="120"/>
      <c r="C8" s="653" t="s">
        <v>67</v>
      </c>
      <c r="D8" s="133">
        <v>115</v>
      </c>
      <c r="E8" s="151" t="s">
        <v>41</v>
      </c>
      <c r="F8" s="590" t="s">
        <v>40</v>
      </c>
      <c r="G8" s="422">
        <v>200</v>
      </c>
      <c r="H8" s="151"/>
      <c r="I8" s="59">
        <v>6.64</v>
      </c>
      <c r="J8" s="60">
        <v>5.14</v>
      </c>
      <c r="K8" s="61">
        <v>18.600000000000001</v>
      </c>
      <c r="L8" s="470">
        <v>148.4</v>
      </c>
      <c r="M8" s="248">
        <v>0.06</v>
      </c>
      <c r="N8" s="59">
        <v>0.26</v>
      </c>
      <c r="O8" s="60">
        <v>2.6</v>
      </c>
      <c r="P8" s="60">
        <v>41.6</v>
      </c>
      <c r="Q8" s="385">
        <v>0.06</v>
      </c>
      <c r="R8" s="248">
        <v>226.5</v>
      </c>
      <c r="S8" s="60">
        <v>187.22</v>
      </c>
      <c r="T8" s="60">
        <v>40.36</v>
      </c>
      <c r="U8" s="60">
        <v>0.98</v>
      </c>
      <c r="V8" s="60">
        <v>308.39999999999998</v>
      </c>
      <c r="W8" s="60">
        <v>1.6E-2</v>
      </c>
      <c r="X8" s="60">
        <v>4.0000000000000001E-3</v>
      </c>
      <c r="Y8" s="337">
        <v>4.5999999999999999E-2</v>
      </c>
    </row>
    <row r="9" spans="2:25" s="36" customFormat="1" ht="27" customHeight="1" x14ac:dyDescent="0.25">
      <c r="B9" s="120"/>
      <c r="C9" s="654" t="s">
        <v>69</v>
      </c>
      <c r="D9" s="134">
        <v>161</v>
      </c>
      <c r="E9" s="152" t="s">
        <v>41</v>
      </c>
      <c r="F9" s="388" t="s">
        <v>174</v>
      </c>
      <c r="G9" s="134">
        <v>200</v>
      </c>
      <c r="H9" s="152"/>
      <c r="I9" s="462">
        <v>6.28</v>
      </c>
      <c r="J9" s="65">
        <v>4.75</v>
      </c>
      <c r="K9" s="384">
        <v>19.59</v>
      </c>
      <c r="L9" s="821">
        <v>130.79</v>
      </c>
      <c r="M9" s="201">
        <v>0.06</v>
      </c>
      <c r="N9" s="462">
        <v>0.25</v>
      </c>
      <c r="O9" s="65">
        <v>1.0900000000000001</v>
      </c>
      <c r="P9" s="65">
        <v>30</v>
      </c>
      <c r="Q9" s="384">
        <v>0.1</v>
      </c>
      <c r="R9" s="462">
        <v>221.97</v>
      </c>
      <c r="S9" s="65">
        <v>164.43</v>
      </c>
      <c r="T9" s="65">
        <v>25.58</v>
      </c>
      <c r="U9" s="65">
        <v>0.2</v>
      </c>
      <c r="V9" s="65">
        <v>254.68</v>
      </c>
      <c r="W9" s="65">
        <v>1.6629999999999999E-2</v>
      </c>
      <c r="X9" s="65">
        <v>3.7000000000000002E-3</v>
      </c>
      <c r="Y9" s="73">
        <v>0.04</v>
      </c>
    </row>
    <row r="10" spans="2:25" s="36" customFormat="1" ht="29.25" customHeight="1" x14ac:dyDescent="0.25">
      <c r="B10" s="120"/>
      <c r="C10" s="98"/>
      <c r="D10" s="366">
        <v>121</v>
      </c>
      <c r="E10" s="87" t="s">
        <v>13</v>
      </c>
      <c r="F10" s="127" t="s">
        <v>46</v>
      </c>
      <c r="G10" s="485">
        <v>30</v>
      </c>
      <c r="H10" s="109"/>
      <c r="I10" s="19">
        <v>2.16</v>
      </c>
      <c r="J10" s="20">
        <v>0.81</v>
      </c>
      <c r="K10" s="21">
        <v>14.73</v>
      </c>
      <c r="L10" s="235">
        <v>75.66</v>
      </c>
      <c r="M10" s="226">
        <v>0.04</v>
      </c>
      <c r="N10" s="20">
        <v>0.01</v>
      </c>
      <c r="O10" s="20">
        <v>0</v>
      </c>
      <c r="P10" s="20">
        <v>0</v>
      </c>
      <c r="Q10" s="46">
        <v>0</v>
      </c>
      <c r="R10" s="226">
        <v>7.5</v>
      </c>
      <c r="S10" s="20">
        <v>24.6</v>
      </c>
      <c r="T10" s="20">
        <v>9.9</v>
      </c>
      <c r="U10" s="20">
        <v>0.45</v>
      </c>
      <c r="V10" s="20">
        <v>27.6</v>
      </c>
      <c r="W10" s="20">
        <v>0</v>
      </c>
      <c r="X10" s="20">
        <v>0</v>
      </c>
      <c r="Y10" s="46">
        <v>0</v>
      </c>
    </row>
    <row r="11" spans="2:25" s="36" customFormat="1" ht="26.25" customHeight="1" x14ac:dyDescent="0.25">
      <c r="B11" s="120"/>
      <c r="C11" s="98"/>
      <c r="D11" s="87">
        <v>120</v>
      </c>
      <c r="E11" s="109" t="s">
        <v>14</v>
      </c>
      <c r="F11" s="173" t="s">
        <v>89</v>
      </c>
      <c r="G11" s="109">
        <v>20</v>
      </c>
      <c r="H11" s="137"/>
      <c r="I11" s="226">
        <v>1.1399999999999999</v>
      </c>
      <c r="J11" s="20">
        <v>0.22</v>
      </c>
      <c r="K11" s="46">
        <v>7.44</v>
      </c>
      <c r="L11" s="224">
        <v>36.26</v>
      </c>
      <c r="M11" s="226">
        <v>0.02</v>
      </c>
      <c r="N11" s="19">
        <v>2.4E-2</v>
      </c>
      <c r="O11" s="20">
        <v>0.08</v>
      </c>
      <c r="P11" s="20">
        <v>0</v>
      </c>
      <c r="Q11" s="46">
        <v>0</v>
      </c>
      <c r="R11" s="22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6" customFormat="1" ht="26.25" customHeight="1" x14ac:dyDescent="0.25">
      <c r="B12" s="120"/>
      <c r="C12" s="653" t="s">
        <v>67</v>
      </c>
      <c r="D12" s="133"/>
      <c r="E12" s="422"/>
      <c r="F12" s="339" t="s">
        <v>20</v>
      </c>
      <c r="G12" s="133">
        <f>G6+G7+G8+G10+G11</f>
        <v>550</v>
      </c>
      <c r="H12" s="422"/>
      <c r="I12" s="248">
        <f t="shared" ref="I12:Y12" si="0">I6+I7+I8+I10+I11</f>
        <v>35.739999999999995</v>
      </c>
      <c r="J12" s="60">
        <f t="shared" si="0"/>
        <v>32.369999999999997</v>
      </c>
      <c r="K12" s="61">
        <f t="shared" si="0"/>
        <v>51.870000000000005</v>
      </c>
      <c r="L12" s="819">
        <f t="shared" si="0"/>
        <v>646.91999999999996</v>
      </c>
      <c r="M12" s="248">
        <f t="shared" si="0"/>
        <v>0.28000000000000003</v>
      </c>
      <c r="N12" s="60">
        <f t="shared" si="0"/>
        <v>1.0840000000000001</v>
      </c>
      <c r="O12" s="60">
        <f t="shared" si="0"/>
        <v>41.5</v>
      </c>
      <c r="P12" s="60">
        <f t="shared" si="0"/>
        <v>571.6</v>
      </c>
      <c r="Q12" s="385">
        <f t="shared" si="0"/>
        <v>3.6</v>
      </c>
      <c r="R12" s="248">
        <f t="shared" si="0"/>
        <v>634.04</v>
      </c>
      <c r="S12" s="60">
        <f t="shared" si="0"/>
        <v>684.4</v>
      </c>
      <c r="T12" s="60">
        <f t="shared" si="0"/>
        <v>101.28000000000002</v>
      </c>
      <c r="U12" s="60">
        <f t="shared" si="0"/>
        <v>5.65</v>
      </c>
      <c r="V12" s="60">
        <f t="shared" si="0"/>
        <v>849.69999999999993</v>
      </c>
      <c r="W12" s="60">
        <f t="shared" si="0"/>
        <v>2.23E-2</v>
      </c>
      <c r="X12" s="60">
        <f t="shared" si="0"/>
        <v>5.2100000000000007E-2</v>
      </c>
      <c r="Y12" s="61">
        <f t="shared" si="0"/>
        <v>0.20800000000000002</v>
      </c>
    </row>
    <row r="13" spans="2:25" s="36" customFormat="1" ht="26.25" customHeight="1" x14ac:dyDescent="0.25">
      <c r="B13" s="120"/>
      <c r="C13" s="654" t="s">
        <v>69</v>
      </c>
      <c r="D13" s="134"/>
      <c r="E13" s="156"/>
      <c r="F13" s="343" t="s">
        <v>20</v>
      </c>
      <c r="G13" s="134">
        <f>G6+G7+G9+G10+G11</f>
        <v>550</v>
      </c>
      <c r="H13" s="156"/>
      <c r="I13" s="201">
        <f t="shared" ref="I13:Y13" si="1">I6+I7+I9+I10+I11</f>
        <v>35.379999999999995</v>
      </c>
      <c r="J13" s="65">
        <f t="shared" si="1"/>
        <v>31.979999999999997</v>
      </c>
      <c r="K13" s="93">
        <f t="shared" si="1"/>
        <v>52.86</v>
      </c>
      <c r="L13" s="822">
        <f t="shared" si="1"/>
        <v>629.30999999999995</v>
      </c>
      <c r="M13" s="201">
        <f t="shared" si="1"/>
        <v>0.28000000000000003</v>
      </c>
      <c r="N13" s="65">
        <f t="shared" si="1"/>
        <v>1.0740000000000001</v>
      </c>
      <c r="O13" s="65">
        <f t="shared" si="1"/>
        <v>39.99</v>
      </c>
      <c r="P13" s="65">
        <f t="shared" si="1"/>
        <v>560</v>
      </c>
      <c r="Q13" s="384">
        <f t="shared" si="1"/>
        <v>3.64</v>
      </c>
      <c r="R13" s="201">
        <f t="shared" si="1"/>
        <v>629.51</v>
      </c>
      <c r="S13" s="65">
        <f t="shared" si="1"/>
        <v>661.61</v>
      </c>
      <c r="T13" s="65">
        <f t="shared" si="1"/>
        <v>86.500000000000014</v>
      </c>
      <c r="U13" s="65">
        <f t="shared" si="1"/>
        <v>4.87</v>
      </c>
      <c r="V13" s="65">
        <f t="shared" si="1"/>
        <v>795.98</v>
      </c>
      <c r="W13" s="65">
        <f t="shared" si="1"/>
        <v>2.2929999999999999E-2</v>
      </c>
      <c r="X13" s="65">
        <f t="shared" si="1"/>
        <v>5.1800000000000006E-2</v>
      </c>
      <c r="Y13" s="93">
        <f t="shared" si="1"/>
        <v>0.20200000000000001</v>
      </c>
    </row>
    <row r="14" spans="2:25" s="36" customFormat="1" ht="23.25" customHeight="1" x14ac:dyDescent="0.25">
      <c r="B14" s="120"/>
      <c r="C14" s="653" t="s">
        <v>67</v>
      </c>
      <c r="D14" s="133"/>
      <c r="E14" s="422"/>
      <c r="F14" s="339" t="s">
        <v>21</v>
      </c>
      <c r="G14" s="356"/>
      <c r="H14" s="422"/>
      <c r="I14" s="169"/>
      <c r="J14" s="22"/>
      <c r="K14" s="62"/>
      <c r="L14" s="314">
        <f>L12/23.5</f>
        <v>27.52851063829787</v>
      </c>
      <c r="M14" s="169"/>
      <c r="N14" s="22"/>
      <c r="O14" s="22"/>
      <c r="P14" s="22"/>
      <c r="Q14" s="94"/>
      <c r="R14" s="169"/>
      <c r="S14" s="22"/>
      <c r="T14" s="22"/>
      <c r="U14" s="22"/>
      <c r="V14" s="22"/>
      <c r="W14" s="22"/>
      <c r="X14" s="22"/>
      <c r="Y14" s="62"/>
    </row>
    <row r="15" spans="2:25" s="36" customFormat="1" ht="23.25" customHeight="1" thickBot="1" x14ac:dyDescent="0.3">
      <c r="B15" s="120"/>
      <c r="C15" s="686" t="s">
        <v>69</v>
      </c>
      <c r="D15" s="135"/>
      <c r="E15" s="450"/>
      <c r="F15" s="345" t="s">
        <v>21</v>
      </c>
      <c r="G15" s="135"/>
      <c r="H15" s="450"/>
      <c r="I15" s="346"/>
      <c r="J15" s="347"/>
      <c r="K15" s="348"/>
      <c r="L15" s="349">
        <f>L13/23.5</f>
        <v>26.779148936170209</v>
      </c>
      <c r="M15" s="346"/>
      <c r="N15" s="347"/>
      <c r="O15" s="347"/>
      <c r="P15" s="347"/>
      <c r="Q15" s="412"/>
      <c r="R15" s="346"/>
      <c r="S15" s="347"/>
      <c r="T15" s="347"/>
      <c r="U15" s="347"/>
      <c r="V15" s="347"/>
      <c r="W15" s="347"/>
      <c r="X15" s="347"/>
      <c r="Y15" s="348"/>
    </row>
    <row r="16" spans="2:25" s="16" customFormat="1" ht="33.75" customHeight="1" x14ac:dyDescent="0.25">
      <c r="B16" s="585" t="s">
        <v>6</v>
      </c>
      <c r="C16" s="747"/>
      <c r="D16" s="123">
        <v>137</v>
      </c>
      <c r="E16" s="569" t="s">
        <v>19</v>
      </c>
      <c r="F16" s="739" t="s">
        <v>144</v>
      </c>
      <c r="G16" s="740">
        <v>100</v>
      </c>
      <c r="H16" s="748"/>
      <c r="I16" s="278">
        <v>0.8</v>
      </c>
      <c r="J16" s="49">
        <v>0.2</v>
      </c>
      <c r="K16" s="310">
        <v>7.5</v>
      </c>
      <c r="L16" s="749">
        <v>38</v>
      </c>
      <c r="M16" s="278">
        <v>0.06</v>
      </c>
      <c r="N16" s="49">
        <v>0.03</v>
      </c>
      <c r="O16" s="49">
        <v>38</v>
      </c>
      <c r="P16" s="49">
        <v>10</v>
      </c>
      <c r="Q16" s="310">
        <v>0</v>
      </c>
      <c r="R16" s="278">
        <v>35</v>
      </c>
      <c r="S16" s="49">
        <v>17</v>
      </c>
      <c r="T16" s="49">
        <v>11</v>
      </c>
      <c r="U16" s="49">
        <v>0.1</v>
      </c>
      <c r="V16" s="49">
        <v>155</v>
      </c>
      <c r="W16" s="49">
        <v>2.9999999999999997E-4</v>
      </c>
      <c r="X16" s="49">
        <v>1E-4</v>
      </c>
      <c r="Y16" s="50">
        <v>0.15</v>
      </c>
    </row>
    <row r="17" spans="2:25" s="16" customFormat="1" ht="33.75" customHeight="1" x14ac:dyDescent="0.25">
      <c r="B17" s="120"/>
      <c r="C17" s="312"/>
      <c r="D17" s="109">
        <v>34</v>
      </c>
      <c r="E17" s="109" t="s">
        <v>8</v>
      </c>
      <c r="F17" s="712" t="s">
        <v>70</v>
      </c>
      <c r="G17" s="485">
        <v>250</v>
      </c>
      <c r="H17" s="137"/>
      <c r="I17" s="208">
        <v>11.25</v>
      </c>
      <c r="J17" s="78">
        <v>7</v>
      </c>
      <c r="K17" s="176">
        <v>17.25</v>
      </c>
      <c r="L17" s="178">
        <v>176.25</v>
      </c>
      <c r="M17" s="208">
        <v>0.3</v>
      </c>
      <c r="N17" s="177">
        <v>0.13</v>
      </c>
      <c r="O17" s="78">
        <v>1.45</v>
      </c>
      <c r="P17" s="78">
        <v>200</v>
      </c>
      <c r="Q17" s="176">
        <v>0</v>
      </c>
      <c r="R17" s="177">
        <v>56.95</v>
      </c>
      <c r="S17" s="78">
        <v>108.15</v>
      </c>
      <c r="T17" s="78">
        <v>36.17</v>
      </c>
      <c r="U17" s="78">
        <v>2.7</v>
      </c>
      <c r="V17" s="78">
        <v>624</v>
      </c>
      <c r="W17" s="78">
        <v>5.0000000000000001E-3</v>
      </c>
      <c r="X17" s="78">
        <v>3.0000000000000001E-3</v>
      </c>
      <c r="Y17" s="176">
        <v>0.03</v>
      </c>
    </row>
    <row r="18" spans="2:25" s="16" customFormat="1" ht="33.75" customHeight="1" x14ac:dyDescent="0.25">
      <c r="B18" s="120"/>
      <c r="C18" s="312"/>
      <c r="D18" s="109">
        <v>270</v>
      </c>
      <c r="E18" s="118" t="s">
        <v>9</v>
      </c>
      <c r="F18" s="127" t="s">
        <v>129</v>
      </c>
      <c r="G18" s="485">
        <v>100</v>
      </c>
      <c r="H18" s="109"/>
      <c r="I18" s="305">
        <v>26.7</v>
      </c>
      <c r="J18" s="82">
        <v>22.04</v>
      </c>
      <c r="K18" s="83">
        <v>1.78</v>
      </c>
      <c r="L18" s="161">
        <v>310.19</v>
      </c>
      <c r="M18" s="208">
        <v>0.1</v>
      </c>
      <c r="N18" s="177">
        <v>0.19</v>
      </c>
      <c r="O18" s="78">
        <v>2.06</v>
      </c>
      <c r="P18" s="78">
        <v>50</v>
      </c>
      <c r="Q18" s="79">
        <v>0.01</v>
      </c>
      <c r="R18" s="208">
        <v>26.23</v>
      </c>
      <c r="S18" s="78">
        <v>214.68</v>
      </c>
      <c r="T18" s="78">
        <v>27.73</v>
      </c>
      <c r="U18" s="78">
        <v>1.86</v>
      </c>
      <c r="V18" s="78">
        <v>334.17</v>
      </c>
      <c r="W18" s="78">
        <v>5.9800000000000001E-3</v>
      </c>
      <c r="X18" s="78">
        <v>3.2000000000000003E-4</v>
      </c>
      <c r="Y18" s="67">
        <v>0.17</v>
      </c>
    </row>
    <row r="19" spans="2:25" s="16" customFormat="1" ht="31.5" customHeight="1" x14ac:dyDescent="0.25">
      <c r="B19" s="458"/>
      <c r="C19" s="312"/>
      <c r="D19" s="109">
        <v>64</v>
      </c>
      <c r="E19" s="137" t="s">
        <v>45</v>
      </c>
      <c r="F19" s="712" t="s">
        <v>64</v>
      </c>
      <c r="G19" s="155">
        <v>180</v>
      </c>
      <c r="H19" s="172"/>
      <c r="I19" s="208">
        <v>7.74</v>
      </c>
      <c r="J19" s="78">
        <v>4.8600000000000003</v>
      </c>
      <c r="K19" s="176">
        <v>48.24</v>
      </c>
      <c r="L19" s="304">
        <v>268.38</v>
      </c>
      <c r="M19" s="208">
        <v>0.09</v>
      </c>
      <c r="N19" s="177">
        <v>0.2</v>
      </c>
      <c r="O19" s="78">
        <v>0</v>
      </c>
      <c r="P19" s="78">
        <v>36</v>
      </c>
      <c r="Q19" s="176">
        <v>0.13</v>
      </c>
      <c r="R19" s="208">
        <v>15.66</v>
      </c>
      <c r="S19" s="78">
        <v>70</v>
      </c>
      <c r="T19" s="78">
        <v>27.03</v>
      </c>
      <c r="U19" s="78">
        <v>1.49</v>
      </c>
      <c r="V19" s="78">
        <v>1.28</v>
      </c>
      <c r="W19" s="78">
        <v>0</v>
      </c>
      <c r="X19" s="78">
        <v>0</v>
      </c>
      <c r="Y19" s="46">
        <v>0</v>
      </c>
    </row>
    <row r="20" spans="2:25" s="16" customFormat="1" ht="33.75" customHeight="1" x14ac:dyDescent="0.25">
      <c r="B20" s="458"/>
      <c r="C20" s="312"/>
      <c r="D20" s="109">
        <v>98</v>
      </c>
      <c r="E20" s="109" t="s">
        <v>17</v>
      </c>
      <c r="F20" s="173" t="s">
        <v>16</v>
      </c>
      <c r="G20" s="190">
        <v>200</v>
      </c>
      <c r="H20" s="87"/>
      <c r="I20" s="226">
        <v>0.4</v>
      </c>
      <c r="J20" s="20">
        <v>0</v>
      </c>
      <c r="K20" s="46">
        <v>27</v>
      </c>
      <c r="L20" s="418">
        <v>59.48</v>
      </c>
      <c r="M20" s="226">
        <v>0</v>
      </c>
      <c r="N20" s="19">
        <v>0</v>
      </c>
      <c r="O20" s="20">
        <v>1.4</v>
      </c>
      <c r="P20" s="20">
        <v>0</v>
      </c>
      <c r="Q20" s="46">
        <v>0</v>
      </c>
      <c r="R20" s="226">
        <v>0.21</v>
      </c>
      <c r="S20" s="20">
        <v>0</v>
      </c>
      <c r="T20" s="20">
        <v>0</v>
      </c>
      <c r="U20" s="20">
        <v>0.02</v>
      </c>
      <c r="V20" s="20">
        <v>0.2</v>
      </c>
      <c r="W20" s="20">
        <v>0</v>
      </c>
      <c r="X20" s="20">
        <v>0</v>
      </c>
      <c r="Y20" s="46">
        <v>0</v>
      </c>
    </row>
    <row r="21" spans="2:25" s="16" customFormat="1" ht="33.75" customHeight="1" x14ac:dyDescent="0.25">
      <c r="B21" s="458"/>
      <c r="C21" s="312"/>
      <c r="D21" s="178">
        <v>119</v>
      </c>
      <c r="E21" s="109" t="s">
        <v>50</v>
      </c>
      <c r="F21" s="173" t="s">
        <v>50</v>
      </c>
      <c r="G21" s="109">
        <v>20</v>
      </c>
      <c r="H21" s="87"/>
      <c r="I21" s="226">
        <v>1.4</v>
      </c>
      <c r="J21" s="20">
        <v>0.14000000000000001</v>
      </c>
      <c r="K21" s="21">
        <v>8.8000000000000007</v>
      </c>
      <c r="L21" s="235">
        <v>48</v>
      </c>
      <c r="M21" s="226">
        <v>0.02</v>
      </c>
      <c r="N21" s="19">
        <v>6.0000000000000001E-3</v>
      </c>
      <c r="O21" s="20">
        <v>0</v>
      </c>
      <c r="P21" s="20">
        <v>0</v>
      </c>
      <c r="Q21" s="46">
        <v>0</v>
      </c>
      <c r="R21" s="226">
        <v>7.4</v>
      </c>
      <c r="S21" s="20">
        <v>43.6</v>
      </c>
      <c r="T21" s="20">
        <v>13</v>
      </c>
      <c r="U21" s="20">
        <v>0.56000000000000005</v>
      </c>
      <c r="V21" s="20">
        <v>18.600000000000001</v>
      </c>
      <c r="W21" s="20">
        <v>5.9999999999999995E-4</v>
      </c>
      <c r="X21" s="20">
        <v>1E-3</v>
      </c>
      <c r="Y21" s="46">
        <v>0</v>
      </c>
    </row>
    <row r="22" spans="2:25" s="16" customFormat="1" ht="33.75" customHeight="1" x14ac:dyDescent="0.25">
      <c r="B22" s="458"/>
      <c r="C22" s="312"/>
      <c r="D22" s="111">
        <v>120</v>
      </c>
      <c r="E22" s="108" t="s">
        <v>43</v>
      </c>
      <c r="F22" s="352" t="s">
        <v>43</v>
      </c>
      <c r="G22" s="109">
        <v>20</v>
      </c>
      <c r="H22" s="137"/>
      <c r="I22" s="226">
        <v>1.1399999999999999</v>
      </c>
      <c r="J22" s="20">
        <v>0.22</v>
      </c>
      <c r="K22" s="46">
        <v>7.44</v>
      </c>
      <c r="L22" s="225">
        <v>36.26</v>
      </c>
      <c r="M22" s="199">
        <v>0.02</v>
      </c>
      <c r="N22" s="15">
        <v>2.4E-2</v>
      </c>
      <c r="O22" s="15">
        <v>0.08</v>
      </c>
      <c r="P22" s="15">
        <v>0</v>
      </c>
      <c r="Q22" s="18">
        <v>0</v>
      </c>
      <c r="R22" s="199">
        <v>6.8</v>
      </c>
      <c r="S22" s="15">
        <v>24</v>
      </c>
      <c r="T22" s="15">
        <v>8.1999999999999993</v>
      </c>
      <c r="U22" s="15">
        <v>0.46</v>
      </c>
      <c r="V22" s="15">
        <v>73.5</v>
      </c>
      <c r="W22" s="15">
        <v>2E-3</v>
      </c>
      <c r="X22" s="15">
        <v>2E-3</v>
      </c>
      <c r="Y22" s="41">
        <v>1.2E-2</v>
      </c>
    </row>
    <row r="23" spans="2:25" s="16" customFormat="1" ht="33.75" customHeight="1" x14ac:dyDescent="0.25">
      <c r="B23" s="458"/>
      <c r="C23" s="312"/>
      <c r="D23" s="293"/>
      <c r="E23" s="559"/>
      <c r="F23" s="125" t="s">
        <v>20</v>
      </c>
      <c r="G23" s="300">
        <f>SUM(G16:G22)</f>
        <v>870</v>
      </c>
      <c r="H23" s="223"/>
      <c r="I23" s="327">
        <f t="shared" ref="I23:Y23" si="2">SUM(I16:I22)</f>
        <v>49.43</v>
      </c>
      <c r="J23" s="77">
        <f t="shared" si="2"/>
        <v>34.46</v>
      </c>
      <c r="K23" s="222">
        <f t="shared" si="2"/>
        <v>118.01</v>
      </c>
      <c r="L23" s="223">
        <f t="shared" si="2"/>
        <v>936.56000000000006</v>
      </c>
      <c r="M23" s="327">
        <f t="shared" si="2"/>
        <v>0.59</v>
      </c>
      <c r="N23" s="77">
        <f t="shared" si="2"/>
        <v>0.58000000000000007</v>
      </c>
      <c r="O23" s="77">
        <f t="shared" si="2"/>
        <v>42.99</v>
      </c>
      <c r="P23" s="77">
        <f t="shared" si="2"/>
        <v>296</v>
      </c>
      <c r="Q23" s="222">
        <f t="shared" si="2"/>
        <v>0.14000000000000001</v>
      </c>
      <c r="R23" s="327">
        <f t="shared" si="2"/>
        <v>148.25000000000003</v>
      </c>
      <c r="S23" s="77">
        <f t="shared" si="2"/>
        <v>477.43000000000006</v>
      </c>
      <c r="T23" s="77">
        <f t="shared" si="2"/>
        <v>123.13000000000001</v>
      </c>
      <c r="U23" s="77">
        <f t="shared" si="2"/>
        <v>7.19</v>
      </c>
      <c r="V23" s="77">
        <f t="shared" si="2"/>
        <v>1206.75</v>
      </c>
      <c r="W23" s="77">
        <f t="shared" si="2"/>
        <v>1.388E-2</v>
      </c>
      <c r="X23" s="77">
        <f t="shared" si="2"/>
        <v>6.4200000000000004E-3</v>
      </c>
      <c r="Y23" s="221">
        <f t="shared" si="2"/>
        <v>0.36199999999999999</v>
      </c>
    </row>
    <row r="24" spans="2:25" ht="29.25" customHeight="1" thickBot="1" x14ac:dyDescent="0.3">
      <c r="B24" s="586"/>
      <c r="C24" s="421"/>
      <c r="D24" s="115"/>
      <c r="E24" s="560"/>
      <c r="F24" s="126" t="s">
        <v>21</v>
      </c>
      <c r="G24" s="174"/>
      <c r="H24" s="166"/>
      <c r="I24" s="171"/>
      <c r="J24" s="51"/>
      <c r="K24" s="103"/>
      <c r="L24" s="240">
        <f>L23/27.2</f>
        <v>34.432352941176475</v>
      </c>
      <c r="M24" s="171"/>
      <c r="N24" s="51"/>
      <c r="O24" s="51"/>
      <c r="P24" s="51"/>
      <c r="Q24" s="103"/>
      <c r="R24" s="171"/>
      <c r="S24" s="51"/>
      <c r="T24" s="51"/>
      <c r="U24" s="51"/>
      <c r="V24" s="51"/>
      <c r="W24" s="51"/>
      <c r="X24" s="51"/>
      <c r="Y24" s="96"/>
    </row>
    <row r="25" spans="2:25" ht="18.75" x14ac:dyDescent="0.25">
      <c r="B25" s="307"/>
      <c r="C25" s="231"/>
      <c r="D25" s="228"/>
      <c r="E25" s="180"/>
      <c r="F25" s="25"/>
      <c r="G25" s="26"/>
      <c r="H25" s="11"/>
      <c r="I25" s="9"/>
      <c r="J25" s="11"/>
      <c r="K25" s="11"/>
    </row>
    <row r="26" spans="2:25" ht="18.75" x14ac:dyDescent="0.25">
      <c r="B26" s="307"/>
      <c r="C26" s="231"/>
      <c r="D26" s="228"/>
      <c r="E26" s="228"/>
      <c r="F26" s="25"/>
      <c r="G26" s="26"/>
      <c r="H26" s="11"/>
      <c r="I26" s="11"/>
      <c r="J26" s="11"/>
      <c r="K26" s="11"/>
    </row>
    <row r="27" spans="2:25" ht="18.75" x14ac:dyDescent="0.25">
      <c r="E27" s="11"/>
      <c r="F27" s="25"/>
      <c r="G27" s="26"/>
      <c r="H27" s="11"/>
      <c r="I27" s="11"/>
      <c r="J27" s="11"/>
      <c r="K27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1 день</vt:lpstr>
      <vt:lpstr>2 день</vt:lpstr>
      <vt:lpstr>3 день</vt:lpstr>
      <vt:lpstr>4 день</vt:lpstr>
      <vt:lpstr>5 день</vt:lpstr>
      <vt:lpstr>6 день </vt:lpstr>
      <vt:lpstr>7 день </vt:lpstr>
      <vt:lpstr>8 день </vt:lpstr>
      <vt:lpstr>9 день </vt:lpstr>
      <vt:lpstr>10 день</vt:lpstr>
      <vt:lpstr>11 день </vt:lpstr>
      <vt:lpstr>12 день </vt:lpstr>
      <vt:lpstr>13 день </vt:lpstr>
      <vt:lpstr>14 день </vt:lpstr>
      <vt:lpstr>15 день </vt:lpstr>
      <vt:lpstr>16 день </vt:lpstr>
      <vt:lpstr>17 день </vt:lpstr>
      <vt:lpstr>18 день </vt:lpstr>
      <vt:lpstr>19 день </vt:lpstr>
      <vt:lpstr>20 день </vt:lpstr>
      <vt:lpstr>'18 день '!Область_печати</vt:lpstr>
      <vt:lpstr>'7 день '!Область_печати</vt:lpstr>
      <vt:lpstr>'8 день '!Область_печати</vt:lpstr>
      <vt:lpstr>'9 день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2022-10-24T04:44:21Z</dcterms:modified>
</cp:coreProperties>
</file>